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Camp/Desktop/"/>
    </mc:Choice>
  </mc:AlternateContent>
  <xr:revisionPtr revIDLastSave="0" documentId="8_{594406C5-63CC-174F-B355-0D51AAD6DC20}" xr6:coauthVersionLast="36" xr6:coauthVersionMax="36" xr10:uidLastSave="{00000000-0000-0000-0000-000000000000}"/>
  <bookViews>
    <workbookView xWindow="33280" yWindow="2820" windowWidth="23260" windowHeight="12580" xr2:uid="{F21FF5DE-C0CF-4EBE-A187-2784F78FBFEB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5" i="1" l="1"/>
  <c r="L645" i="1" s="1"/>
  <c r="K645" i="1"/>
  <c r="M645" i="1"/>
  <c r="I645" i="1"/>
  <c r="M644" i="1"/>
  <c r="I644" i="1"/>
  <c r="J644" i="1" s="1"/>
  <c r="K644" i="1"/>
  <c r="M643" i="1"/>
  <c r="K643" i="1"/>
  <c r="M642" i="1"/>
  <c r="K642" i="1"/>
  <c r="M641" i="1"/>
  <c r="K641" i="1"/>
  <c r="I641" i="1"/>
  <c r="J641" i="1" s="1"/>
  <c r="M640" i="1"/>
  <c r="K640" i="1"/>
  <c r="I640" i="1"/>
  <c r="J640" i="1" s="1"/>
  <c r="M639" i="1"/>
  <c r="M638" i="1"/>
  <c r="K639" i="1"/>
  <c r="I642" i="1"/>
  <c r="J642" i="1" s="1"/>
  <c r="K638" i="1"/>
  <c r="I638" i="1"/>
  <c r="J638" i="1" s="1"/>
  <c r="I639" i="1"/>
  <c r="J639" i="1" s="1"/>
  <c r="M637" i="1"/>
  <c r="K637" i="1"/>
  <c r="K636" i="1"/>
  <c r="M636" i="1"/>
  <c r="I637" i="1"/>
  <c r="J637" i="1" s="1"/>
  <c r="K635" i="1"/>
  <c r="M635" i="1"/>
  <c r="I643" i="1"/>
  <c r="J643" i="1" s="1"/>
  <c r="I636" i="1"/>
  <c r="J636" i="1" s="1"/>
  <c r="I635" i="1"/>
  <c r="J635" i="1" s="1"/>
  <c r="K634" i="1"/>
  <c r="M634" i="1"/>
  <c r="I634" i="1"/>
  <c r="J634" i="1" s="1"/>
  <c r="M633" i="1"/>
  <c r="K633" i="1"/>
  <c r="I633" i="1"/>
  <c r="J633" i="1" s="1"/>
  <c r="M630" i="1"/>
  <c r="K630" i="1"/>
  <c r="I630" i="1"/>
  <c r="J630" i="1" s="1"/>
  <c r="K632" i="1" l="1"/>
  <c r="M632" i="1"/>
  <c r="M631" i="1"/>
  <c r="K631" i="1"/>
  <c r="K629" i="1"/>
  <c r="M629" i="1"/>
  <c r="I632" i="1"/>
  <c r="J632" i="1" s="1"/>
  <c r="I629" i="1"/>
  <c r="J629" i="1" s="1"/>
  <c r="M628" i="1"/>
  <c r="M627" i="1"/>
  <c r="M626" i="1"/>
  <c r="K627" i="1"/>
  <c r="K626" i="1"/>
  <c r="I627" i="1"/>
  <c r="J627" i="1" s="1"/>
  <c r="K628" i="1"/>
  <c r="I628" i="1"/>
  <c r="J628" i="1" s="1"/>
  <c r="I626" i="1" l="1"/>
  <c r="J626" i="1" s="1"/>
  <c r="I631" i="1"/>
  <c r="J631" i="1" s="1"/>
  <c r="M625" i="1"/>
  <c r="K625" i="1"/>
  <c r="M624" i="1"/>
  <c r="K624" i="1"/>
  <c r="M623" i="1"/>
  <c r="K623" i="1"/>
  <c r="M622" i="1"/>
  <c r="K622" i="1"/>
  <c r="I623" i="1"/>
  <c r="J623" i="1" s="1"/>
  <c r="M621" i="1"/>
  <c r="K621" i="1"/>
  <c r="M620" i="1"/>
  <c r="K620" i="1"/>
  <c r="M619" i="1"/>
  <c r="K619" i="1"/>
  <c r="M618" i="1"/>
  <c r="K618" i="1"/>
  <c r="M617" i="1"/>
  <c r="K617" i="1"/>
  <c r="I622" i="1"/>
  <c r="J622" i="1" s="1"/>
  <c r="I625" i="1"/>
  <c r="J625" i="1" s="1"/>
  <c r="I624" i="1"/>
  <c r="J624" i="1" s="1"/>
  <c r="I621" i="1"/>
  <c r="J621" i="1" s="1"/>
  <c r="I620" i="1"/>
  <c r="J620" i="1" s="1"/>
  <c r="I619" i="1"/>
  <c r="J619" i="1" s="1"/>
  <c r="I618" i="1"/>
  <c r="J618" i="1" s="1"/>
  <c r="I617" i="1"/>
  <c r="J617" i="1" s="1"/>
  <c r="K616" i="1"/>
  <c r="I616" i="1"/>
  <c r="J616" i="1" s="1"/>
  <c r="M616" i="1"/>
  <c r="M615" i="1"/>
  <c r="M614" i="1"/>
  <c r="K614" i="1"/>
  <c r="I614" i="1"/>
  <c r="J614" i="1" s="1"/>
  <c r="K615" i="1" l="1"/>
  <c r="I615" i="1"/>
  <c r="J615" i="1" s="1"/>
  <c r="M613" i="1"/>
  <c r="K613" i="1"/>
  <c r="I613" i="1"/>
  <c r="J613" i="1" s="1"/>
  <c r="K612" i="1"/>
  <c r="M612" i="1"/>
  <c r="I612" i="1"/>
  <c r="J612" i="1" s="1"/>
  <c r="K610" i="1"/>
  <c r="I610" i="1"/>
  <c r="J610" i="1" s="1"/>
  <c r="M610" i="1"/>
  <c r="M611" i="1"/>
  <c r="K611" i="1"/>
  <c r="K609" i="1"/>
  <c r="M609" i="1"/>
  <c r="I609" i="1"/>
  <c r="J609" i="1" s="1"/>
  <c r="I611" i="1"/>
  <c r="J611" i="1" s="1"/>
  <c r="M608" i="1" l="1"/>
  <c r="K608" i="1"/>
  <c r="M607" i="1"/>
  <c r="K607" i="1"/>
  <c r="I608" i="1"/>
  <c r="J608" i="1" s="1"/>
  <c r="I607" i="1"/>
  <c r="J607" i="1" s="1"/>
  <c r="M606" i="1"/>
  <c r="M605" i="1"/>
  <c r="M604" i="1"/>
  <c r="K606" i="1"/>
  <c r="K605" i="1"/>
  <c r="I606" i="1"/>
  <c r="J606" i="1" s="1"/>
  <c r="K604" i="1"/>
  <c r="I605" i="1"/>
  <c r="J605" i="1" s="1"/>
  <c r="I604" i="1"/>
  <c r="J604" i="1" s="1"/>
  <c r="K603" i="1"/>
  <c r="I603" i="1"/>
  <c r="J603" i="1" s="1"/>
  <c r="M603" i="1"/>
  <c r="K602" i="1"/>
  <c r="M602" i="1"/>
  <c r="I602" i="1"/>
  <c r="J602" i="1" s="1"/>
  <c r="K601" i="1" l="1"/>
  <c r="I601" i="1"/>
  <c r="J601" i="1" s="1"/>
  <c r="M601" i="1"/>
  <c r="M600" i="1" l="1"/>
  <c r="K600" i="1"/>
  <c r="I600" i="1"/>
  <c r="J600" i="1" s="1"/>
  <c r="M599" i="1" l="1"/>
  <c r="K599" i="1"/>
  <c r="I599" i="1"/>
  <c r="J599" i="1" s="1"/>
  <c r="M598" i="1" l="1"/>
  <c r="K598" i="1"/>
  <c r="I598" i="1"/>
  <c r="J598" i="1" s="1"/>
  <c r="K597" i="1"/>
  <c r="M597" i="1"/>
  <c r="I597" i="1"/>
  <c r="J597" i="1" s="1"/>
  <c r="M595" i="1" l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596" i="1"/>
  <c r="K594" i="1" l="1"/>
  <c r="I594" i="1"/>
  <c r="J594" i="1" s="1"/>
  <c r="K596" i="1" l="1"/>
  <c r="I596" i="1"/>
  <c r="J596" i="1" s="1"/>
  <c r="K595" i="1"/>
  <c r="I595" i="1"/>
  <c r="J595" i="1" s="1"/>
  <c r="K593" i="1" l="1"/>
  <c r="I593" i="1"/>
  <c r="J593" i="1" s="1"/>
  <c r="K580" i="1"/>
  <c r="I580" i="1"/>
  <c r="J580" i="1" s="1"/>
  <c r="K563" i="1"/>
  <c r="I563" i="1"/>
  <c r="J563" i="1" s="1"/>
  <c r="K548" i="1"/>
  <c r="I548" i="1"/>
  <c r="J548" i="1" s="1"/>
  <c r="K512" i="1"/>
  <c r="I512" i="1"/>
  <c r="J512" i="1" s="1"/>
  <c r="K485" i="1"/>
  <c r="I485" i="1"/>
  <c r="J485" i="1" s="1"/>
  <c r="K458" i="1"/>
  <c r="I458" i="1"/>
  <c r="J458" i="1" s="1"/>
  <c r="K443" i="1"/>
  <c r="I443" i="1"/>
  <c r="J443" i="1" s="1"/>
  <c r="K442" i="1"/>
  <c r="I442" i="1"/>
  <c r="J442" i="1" s="1"/>
  <c r="K422" i="1"/>
  <c r="I422" i="1"/>
  <c r="J422" i="1" s="1"/>
  <c r="K396" i="1"/>
  <c r="I396" i="1"/>
  <c r="J396" i="1" s="1"/>
  <c r="K383" i="1"/>
  <c r="I383" i="1"/>
  <c r="J383" i="1" s="1"/>
  <c r="K362" i="1"/>
  <c r="I362" i="1"/>
  <c r="J362" i="1" s="1"/>
  <c r="K348" i="1"/>
  <c r="I348" i="1"/>
  <c r="J348" i="1" s="1"/>
  <c r="K330" i="1"/>
  <c r="I330" i="1"/>
  <c r="J330" i="1" s="1"/>
  <c r="K310" i="1"/>
  <c r="I310" i="1"/>
  <c r="J310" i="1" s="1"/>
  <c r="K287" i="1"/>
  <c r="I287" i="1"/>
  <c r="J287" i="1" s="1"/>
  <c r="K278" i="1"/>
  <c r="I278" i="1"/>
  <c r="J278" i="1" s="1"/>
  <c r="K261" i="1"/>
  <c r="I261" i="1"/>
  <c r="J261" i="1" s="1"/>
  <c r="K243" i="1"/>
  <c r="I243" i="1"/>
  <c r="J243" i="1" s="1"/>
  <c r="K230" i="1"/>
  <c r="I230" i="1"/>
  <c r="J230" i="1" s="1"/>
  <c r="K211" i="1"/>
  <c r="I211" i="1"/>
  <c r="J211" i="1" s="1"/>
  <c r="K201" i="1"/>
  <c r="I201" i="1"/>
  <c r="J201" i="1" s="1"/>
  <c r="K185" i="1"/>
  <c r="I185" i="1"/>
  <c r="J185" i="1" s="1"/>
  <c r="K150" i="1"/>
  <c r="I150" i="1"/>
  <c r="J150" i="1" s="1"/>
  <c r="K130" i="1"/>
  <c r="I130" i="1"/>
  <c r="J130" i="1" s="1"/>
  <c r="K118" i="1"/>
  <c r="I118" i="1"/>
  <c r="J118" i="1" s="1"/>
  <c r="K105" i="1"/>
  <c r="I105" i="1"/>
  <c r="J105" i="1" s="1"/>
  <c r="K89" i="1"/>
  <c r="I89" i="1"/>
  <c r="J89" i="1" s="1"/>
  <c r="K70" i="1"/>
  <c r="I70" i="1"/>
  <c r="J70" i="1" s="1"/>
  <c r="K58" i="1"/>
  <c r="I58" i="1"/>
  <c r="J58" i="1" s="1"/>
  <c r="K38" i="1"/>
  <c r="I38" i="1"/>
  <c r="J38" i="1" s="1"/>
  <c r="K20" i="1"/>
  <c r="I20" i="1"/>
  <c r="J20" i="1" s="1"/>
  <c r="K592" i="1" l="1"/>
  <c r="I592" i="1"/>
  <c r="J592" i="1" s="1"/>
  <c r="I590" i="1"/>
  <c r="J590" i="1" l="1"/>
  <c r="K590" i="1"/>
  <c r="K591" i="1" l="1"/>
  <c r="I591" i="1"/>
  <c r="J591" i="1" s="1"/>
  <c r="K589" i="1"/>
  <c r="I589" i="1"/>
  <c r="J589" i="1" s="1"/>
  <c r="K586" i="1"/>
  <c r="I586" i="1"/>
  <c r="J586" i="1" s="1"/>
  <c r="K587" i="1"/>
  <c r="I587" i="1"/>
  <c r="J587" i="1" s="1"/>
  <c r="K588" i="1"/>
  <c r="I588" i="1"/>
  <c r="J588" i="1" s="1"/>
  <c r="K585" i="1" l="1"/>
  <c r="I585" i="1"/>
  <c r="J585" i="1" s="1"/>
  <c r="K584" i="1"/>
  <c r="I584" i="1"/>
  <c r="J584" i="1" s="1"/>
  <c r="K583" i="1" l="1"/>
  <c r="I583" i="1"/>
  <c r="J583" i="1" s="1"/>
  <c r="K582" i="1"/>
  <c r="I582" i="1"/>
  <c r="J582" i="1" s="1"/>
  <c r="K578" i="1"/>
  <c r="K581" i="1"/>
  <c r="I578" i="1"/>
  <c r="J578" i="1" s="1"/>
  <c r="K579" i="1"/>
  <c r="I581" i="1"/>
  <c r="J581" i="1" s="1"/>
  <c r="I579" i="1"/>
  <c r="J579" i="1" s="1"/>
  <c r="K572" i="1"/>
  <c r="I572" i="1"/>
  <c r="J572" i="1" s="1"/>
  <c r="K573" i="1"/>
  <c r="I573" i="1"/>
  <c r="J573" i="1" s="1"/>
  <c r="K566" i="1"/>
  <c r="I566" i="1"/>
  <c r="J566" i="1" s="1"/>
  <c r="K567" i="1"/>
  <c r="I567" i="1"/>
  <c r="J567" i="1" s="1"/>
  <c r="K565" i="1"/>
  <c r="I565" i="1"/>
  <c r="J565" i="1" s="1"/>
  <c r="K564" i="1"/>
  <c r="I564" i="1"/>
  <c r="J564" i="1" s="1"/>
  <c r="K577" i="1"/>
  <c r="I577" i="1"/>
  <c r="J577" i="1" s="1"/>
  <c r="K576" i="1"/>
  <c r="I576" i="1"/>
  <c r="J576" i="1" s="1"/>
  <c r="K570" i="1"/>
  <c r="I570" i="1"/>
  <c r="J570" i="1" s="1"/>
  <c r="K571" i="1"/>
  <c r="I571" i="1"/>
  <c r="J571" i="1" s="1"/>
  <c r="K575" i="1"/>
  <c r="I575" i="1"/>
  <c r="J575" i="1" s="1"/>
  <c r="K574" i="1"/>
  <c r="I574" i="1"/>
  <c r="J574" i="1" s="1"/>
  <c r="K569" i="1"/>
  <c r="I569" i="1"/>
  <c r="J569" i="1" s="1"/>
  <c r="K568" i="1"/>
  <c r="I568" i="1"/>
  <c r="J568" i="1" s="1"/>
  <c r="K554" i="1"/>
  <c r="I554" i="1"/>
  <c r="J554" i="1" s="1"/>
  <c r="K556" i="1"/>
  <c r="I556" i="1"/>
  <c r="J556" i="1" s="1"/>
  <c r="K558" i="1"/>
  <c r="I558" i="1"/>
  <c r="J558" i="1" s="1"/>
  <c r="K560" i="1"/>
  <c r="I561" i="1"/>
  <c r="J561" i="1" s="1"/>
  <c r="K562" i="1"/>
  <c r="I560" i="1"/>
  <c r="J560" i="1" s="1"/>
  <c r="K561" i="1"/>
  <c r="I559" i="1"/>
  <c r="J559" i="1" s="1"/>
  <c r="K559" i="1"/>
  <c r="I562" i="1"/>
  <c r="J562" i="1" s="1"/>
  <c r="K545" i="1"/>
  <c r="I545" i="1"/>
  <c r="J545" i="1" s="1"/>
  <c r="K553" i="1"/>
  <c r="I553" i="1"/>
  <c r="J553" i="1" s="1"/>
  <c r="K557" i="1"/>
  <c r="I555" i="1"/>
  <c r="J555" i="1" s="1"/>
  <c r="K552" i="1"/>
  <c r="I552" i="1"/>
  <c r="J552" i="1" s="1"/>
  <c r="K547" i="1"/>
  <c r="I547" i="1"/>
  <c r="J547" i="1" s="1"/>
  <c r="K555" i="1"/>
  <c r="I557" i="1"/>
  <c r="J557" i="1" s="1"/>
  <c r="K551" i="1"/>
  <c r="I551" i="1"/>
  <c r="J551" i="1" s="1"/>
  <c r="K550" i="1"/>
  <c r="I549" i="1"/>
  <c r="J549" i="1" s="1"/>
  <c r="K549" i="1"/>
  <c r="I550" i="1"/>
  <c r="J550" i="1" s="1"/>
  <c r="K546" i="1"/>
  <c r="I546" i="1"/>
  <c r="J546" i="1" s="1"/>
  <c r="K544" i="1"/>
  <c r="I544" i="1"/>
  <c r="J544" i="1" s="1"/>
  <c r="K543" i="1"/>
  <c r="I543" i="1"/>
  <c r="J543" i="1" s="1"/>
  <c r="K539" i="1"/>
  <c r="I539" i="1"/>
  <c r="J539" i="1" s="1"/>
  <c r="K542" i="1"/>
  <c r="I542" i="1"/>
  <c r="J542" i="1" s="1"/>
  <c r="K540" i="1"/>
  <c r="I540" i="1"/>
  <c r="J540" i="1" s="1"/>
  <c r="K541" i="1"/>
  <c r="I541" i="1"/>
  <c r="J541" i="1" s="1"/>
  <c r="K538" i="1"/>
  <c r="I538" i="1"/>
  <c r="J538" i="1" s="1"/>
  <c r="K537" i="1"/>
  <c r="I537" i="1"/>
  <c r="J537" i="1" s="1"/>
  <c r="K536" i="1"/>
  <c r="I536" i="1"/>
  <c r="J536" i="1" s="1"/>
  <c r="K535" i="1"/>
  <c r="I535" i="1"/>
  <c r="J535" i="1" s="1"/>
  <c r="I533" i="1"/>
  <c r="H533" i="1"/>
  <c r="K533" i="1" s="1"/>
  <c r="K534" i="1"/>
  <c r="I534" i="1"/>
  <c r="J534" i="1" s="1"/>
  <c r="I531" i="1"/>
  <c r="J531" i="1" s="1"/>
  <c r="K531" i="1"/>
  <c r="K532" i="1"/>
  <c r="I532" i="1"/>
  <c r="J532" i="1" s="1"/>
  <c r="K530" i="1"/>
  <c r="I530" i="1"/>
  <c r="J530" i="1" s="1"/>
  <c r="K526" i="1"/>
  <c r="I526" i="1"/>
  <c r="J526" i="1" s="1"/>
  <c r="K529" i="1"/>
  <c r="I529" i="1"/>
  <c r="J529" i="1" s="1"/>
  <c r="K525" i="1"/>
  <c r="I525" i="1"/>
  <c r="J525" i="1" s="1"/>
  <c r="K528" i="1"/>
  <c r="I528" i="1"/>
  <c r="J528" i="1" s="1"/>
  <c r="K527" i="1"/>
  <c r="I527" i="1"/>
  <c r="J527" i="1" s="1"/>
  <c r="K524" i="1"/>
  <c r="I524" i="1"/>
  <c r="J524" i="1" s="1"/>
  <c r="K523" i="1"/>
  <c r="I523" i="1"/>
  <c r="J523" i="1" s="1"/>
  <c r="K522" i="1"/>
  <c r="I522" i="1"/>
  <c r="J522" i="1" s="1"/>
  <c r="K520" i="1"/>
  <c r="I520" i="1"/>
  <c r="J520" i="1" s="1"/>
  <c r="K521" i="1"/>
  <c r="I521" i="1"/>
  <c r="J521" i="1" s="1"/>
  <c r="K519" i="1"/>
  <c r="I519" i="1"/>
  <c r="J519" i="1" s="1"/>
  <c r="K516" i="1"/>
  <c r="I516" i="1"/>
  <c r="J516" i="1" s="1"/>
  <c r="K518" i="1"/>
  <c r="I518" i="1"/>
  <c r="J518" i="1" s="1"/>
  <c r="K517" i="1"/>
  <c r="I517" i="1"/>
  <c r="J517" i="1" s="1"/>
  <c r="K515" i="1"/>
  <c r="I515" i="1"/>
  <c r="J515" i="1" s="1"/>
  <c r="K514" i="1"/>
  <c r="I514" i="1"/>
  <c r="J514" i="1" s="1"/>
  <c r="K513" i="1"/>
  <c r="I513" i="1"/>
  <c r="J513" i="1" s="1"/>
  <c r="K511" i="1"/>
  <c r="I511" i="1"/>
  <c r="J511" i="1" s="1"/>
  <c r="K510" i="1"/>
  <c r="I510" i="1"/>
  <c r="J510" i="1" s="1"/>
  <c r="K508" i="1"/>
  <c r="I508" i="1"/>
  <c r="J508" i="1" s="1"/>
  <c r="K509" i="1"/>
  <c r="I509" i="1"/>
  <c r="J509" i="1" s="1"/>
  <c r="K506" i="1"/>
  <c r="I506" i="1"/>
  <c r="J506" i="1" s="1"/>
  <c r="K507" i="1"/>
  <c r="I507" i="1"/>
  <c r="J507" i="1" s="1"/>
  <c r="K505" i="1"/>
  <c r="I505" i="1"/>
  <c r="J505" i="1" s="1"/>
  <c r="K504" i="1"/>
  <c r="I504" i="1"/>
  <c r="J504" i="1" s="1"/>
  <c r="K500" i="1"/>
  <c r="I500" i="1"/>
  <c r="J500" i="1" s="1"/>
  <c r="K502" i="1"/>
  <c r="I502" i="1"/>
  <c r="J502" i="1" s="1"/>
  <c r="K501" i="1"/>
  <c r="I501" i="1"/>
  <c r="J501" i="1" s="1"/>
  <c r="K503" i="1"/>
  <c r="I503" i="1"/>
  <c r="J503" i="1" s="1"/>
  <c r="K498" i="1"/>
  <c r="I498" i="1"/>
  <c r="J498" i="1" s="1"/>
  <c r="K499" i="1"/>
  <c r="I499" i="1"/>
  <c r="J499" i="1" s="1"/>
  <c r="K495" i="1"/>
  <c r="I495" i="1"/>
  <c r="J495" i="1" s="1"/>
  <c r="K497" i="1"/>
  <c r="I497" i="1"/>
  <c r="J497" i="1" s="1"/>
  <c r="K496" i="1"/>
  <c r="I496" i="1"/>
  <c r="J496" i="1" s="1"/>
  <c r="K493" i="1"/>
  <c r="I493" i="1"/>
  <c r="J493" i="1" s="1"/>
  <c r="K494" i="1"/>
  <c r="I494" i="1"/>
  <c r="J494" i="1" s="1"/>
  <c r="K490" i="1"/>
  <c r="I490" i="1"/>
  <c r="J490" i="1" s="1"/>
  <c r="K489" i="1"/>
  <c r="I489" i="1"/>
  <c r="J489" i="1" s="1"/>
  <c r="K488" i="1"/>
  <c r="I488" i="1"/>
  <c r="J488" i="1" s="1"/>
  <c r="K491" i="1"/>
  <c r="I491" i="1"/>
  <c r="J491" i="1" s="1"/>
  <c r="K492" i="1"/>
  <c r="I492" i="1"/>
  <c r="J492" i="1" s="1"/>
  <c r="K486" i="1"/>
  <c r="I486" i="1"/>
  <c r="J486" i="1" s="1"/>
  <c r="K487" i="1"/>
  <c r="I487" i="1"/>
  <c r="J487" i="1" s="1"/>
  <c r="K484" i="1"/>
  <c r="I484" i="1"/>
  <c r="J484" i="1" s="1"/>
  <c r="K482" i="1"/>
  <c r="I482" i="1"/>
  <c r="J482" i="1" s="1"/>
  <c r="K483" i="1"/>
  <c r="I483" i="1"/>
  <c r="J483" i="1" s="1"/>
  <c r="I477" i="1"/>
  <c r="J477" i="1" s="1"/>
  <c r="K477" i="1"/>
  <c r="K481" i="1"/>
  <c r="I481" i="1"/>
  <c r="J481" i="1" s="1"/>
  <c r="K479" i="1"/>
  <c r="I479" i="1"/>
  <c r="J479" i="1" s="1"/>
  <c r="K480" i="1"/>
  <c r="I480" i="1"/>
  <c r="J480" i="1" s="1"/>
  <c r="K478" i="1"/>
  <c r="I478" i="1"/>
  <c r="J478" i="1" s="1"/>
  <c r="K476" i="1"/>
  <c r="I476" i="1"/>
  <c r="J476" i="1" s="1"/>
  <c r="K475" i="1"/>
  <c r="I475" i="1"/>
  <c r="J475" i="1" s="1"/>
  <c r="K474" i="1"/>
  <c r="I474" i="1"/>
  <c r="J474" i="1" s="1"/>
  <c r="K470" i="1"/>
  <c r="I470" i="1"/>
  <c r="J470" i="1" s="1"/>
  <c r="K472" i="1"/>
  <c r="I472" i="1"/>
  <c r="J472" i="1" s="1"/>
  <c r="K469" i="1"/>
  <c r="I469" i="1"/>
  <c r="J469" i="1" s="1"/>
  <c r="K473" i="1"/>
  <c r="I473" i="1"/>
  <c r="J473" i="1" s="1"/>
  <c r="K471" i="1"/>
  <c r="I471" i="1"/>
  <c r="J471" i="1" s="1"/>
  <c r="K468" i="1"/>
  <c r="I468" i="1"/>
  <c r="J468" i="1" s="1"/>
  <c r="K467" i="1"/>
  <c r="I467" i="1"/>
  <c r="J467" i="1" s="1"/>
  <c r="K464" i="1"/>
  <c r="I464" i="1"/>
  <c r="J464" i="1" s="1"/>
  <c r="K465" i="1"/>
  <c r="I465" i="1"/>
  <c r="J465" i="1" s="1"/>
  <c r="K466" i="1"/>
  <c r="I466" i="1"/>
  <c r="J466" i="1" s="1"/>
  <c r="K463" i="1"/>
  <c r="I463" i="1"/>
  <c r="J463" i="1" s="1"/>
  <c r="K462" i="1"/>
  <c r="I462" i="1"/>
  <c r="J462" i="1" s="1"/>
  <c r="K461" i="1"/>
  <c r="I461" i="1"/>
  <c r="J461" i="1" s="1"/>
  <c r="K460" i="1"/>
  <c r="I460" i="1"/>
  <c r="J460" i="1" s="1"/>
  <c r="I459" i="1"/>
  <c r="H459" i="1"/>
  <c r="K457" i="1"/>
  <c r="I457" i="1"/>
  <c r="J457" i="1" s="1"/>
  <c r="K456" i="1"/>
  <c r="I456" i="1"/>
  <c r="J456" i="1" s="1"/>
  <c r="K455" i="1"/>
  <c r="I455" i="1"/>
  <c r="J455" i="1" s="1"/>
  <c r="K454" i="1"/>
  <c r="I454" i="1"/>
  <c r="J454" i="1" s="1"/>
  <c r="I451" i="1"/>
  <c r="H451" i="1"/>
  <c r="K451" i="1" s="1"/>
  <c r="K453" i="1"/>
  <c r="I453" i="1"/>
  <c r="J453" i="1" s="1"/>
  <c r="K452" i="1"/>
  <c r="I452" i="1"/>
  <c r="J452" i="1" s="1"/>
  <c r="K449" i="1"/>
  <c r="I449" i="1"/>
  <c r="J449" i="1" s="1"/>
  <c r="K450" i="1"/>
  <c r="I450" i="1"/>
  <c r="J450" i="1" s="1"/>
  <c r="K447" i="1"/>
  <c r="I447" i="1"/>
  <c r="J447" i="1" s="1"/>
  <c r="K448" i="1"/>
  <c r="I448" i="1"/>
  <c r="J448" i="1" s="1"/>
  <c r="K446" i="1"/>
  <c r="I446" i="1"/>
  <c r="J446" i="1" s="1"/>
  <c r="K445" i="1"/>
  <c r="I445" i="1"/>
  <c r="J445" i="1" s="1"/>
  <c r="K444" i="1"/>
  <c r="I444" i="1"/>
  <c r="J444" i="1" s="1"/>
  <c r="I441" i="1"/>
  <c r="J441" i="1" s="1"/>
  <c r="I439" i="1"/>
  <c r="H439" i="1"/>
  <c r="K439" i="1" s="1"/>
  <c r="K440" i="1"/>
  <c r="I440" i="1"/>
  <c r="J440" i="1" s="1"/>
  <c r="K438" i="1"/>
  <c r="I438" i="1"/>
  <c r="J438" i="1" s="1"/>
  <c r="K437" i="1"/>
  <c r="I437" i="1"/>
  <c r="J437" i="1" s="1"/>
  <c r="I436" i="1"/>
  <c r="J436" i="1" s="1"/>
  <c r="K436" i="1"/>
  <c r="K435" i="1"/>
  <c r="I435" i="1"/>
  <c r="J435" i="1" s="1"/>
  <c r="K434" i="1"/>
  <c r="I434" i="1"/>
  <c r="J434" i="1" s="1"/>
  <c r="K433" i="1"/>
  <c r="I433" i="1"/>
  <c r="J433" i="1" s="1"/>
  <c r="K432" i="1"/>
  <c r="I432" i="1"/>
  <c r="J432" i="1" s="1"/>
  <c r="K431" i="1"/>
  <c r="I431" i="1"/>
  <c r="J431" i="1" s="1"/>
  <c r="I430" i="1"/>
  <c r="J430" i="1" s="1"/>
  <c r="I429" i="1"/>
  <c r="H429" i="1"/>
  <c r="K429" i="1" s="1"/>
  <c r="I426" i="1"/>
  <c r="J426" i="1" s="1"/>
  <c r="K427" i="1"/>
  <c r="I427" i="1"/>
  <c r="J427" i="1" s="1"/>
  <c r="K428" i="1"/>
  <c r="I428" i="1"/>
  <c r="J428" i="1" s="1"/>
  <c r="K425" i="1"/>
  <c r="I425" i="1"/>
  <c r="J425" i="1" s="1"/>
  <c r="K424" i="1"/>
  <c r="I424" i="1"/>
  <c r="J424" i="1" s="1"/>
  <c r="K423" i="1"/>
  <c r="I423" i="1"/>
  <c r="J423" i="1" s="1"/>
  <c r="K420" i="1"/>
  <c r="I420" i="1"/>
  <c r="J420" i="1" s="1"/>
  <c r="K421" i="1"/>
  <c r="I421" i="1"/>
  <c r="J421" i="1" s="1"/>
  <c r="K419" i="1"/>
  <c r="I419" i="1"/>
  <c r="J419" i="1" s="1"/>
  <c r="K418" i="1"/>
  <c r="I418" i="1"/>
  <c r="J418" i="1" s="1"/>
  <c r="K417" i="1"/>
  <c r="I417" i="1"/>
  <c r="J417" i="1" s="1"/>
  <c r="K416" i="1"/>
  <c r="I416" i="1"/>
  <c r="J416" i="1" s="1"/>
  <c r="K414" i="1"/>
  <c r="I414" i="1"/>
  <c r="J414" i="1" s="1"/>
  <c r="K415" i="1"/>
  <c r="I415" i="1"/>
  <c r="J415" i="1" s="1"/>
  <c r="K413" i="1"/>
  <c r="I413" i="1"/>
  <c r="J413" i="1" s="1"/>
  <c r="K411" i="1"/>
  <c r="I411" i="1"/>
  <c r="J411" i="1" s="1"/>
  <c r="K412" i="1"/>
  <c r="I412" i="1"/>
  <c r="J412" i="1" s="1"/>
  <c r="K410" i="1"/>
  <c r="I410" i="1"/>
  <c r="J410" i="1" s="1"/>
  <c r="K409" i="1"/>
  <c r="I409" i="1"/>
  <c r="J409" i="1" s="1"/>
  <c r="K408" i="1"/>
  <c r="I408" i="1"/>
  <c r="J408" i="1" s="1"/>
  <c r="K407" i="1"/>
  <c r="I407" i="1"/>
  <c r="J407" i="1" s="1"/>
  <c r="K406" i="1"/>
  <c r="I406" i="1"/>
  <c r="J406" i="1" s="1"/>
  <c r="K405" i="1"/>
  <c r="I405" i="1"/>
  <c r="J405" i="1" s="1"/>
  <c r="K404" i="1"/>
  <c r="I404" i="1"/>
  <c r="J404" i="1" s="1"/>
  <c r="K403" i="1"/>
  <c r="I403" i="1"/>
  <c r="J403" i="1" s="1"/>
  <c r="K398" i="1"/>
  <c r="I398" i="1"/>
  <c r="J398" i="1" s="1"/>
  <c r="K402" i="1"/>
  <c r="I402" i="1"/>
  <c r="J402" i="1" s="1"/>
  <c r="K400" i="1"/>
  <c r="I400" i="1"/>
  <c r="J400" i="1" s="1"/>
  <c r="K401" i="1"/>
  <c r="I401" i="1"/>
  <c r="J401" i="1" s="1"/>
  <c r="K399" i="1"/>
  <c r="I399" i="1"/>
  <c r="J399" i="1" s="1"/>
  <c r="K397" i="1"/>
  <c r="I397" i="1"/>
  <c r="J397" i="1" s="1"/>
  <c r="K395" i="1"/>
  <c r="I395" i="1"/>
  <c r="J395" i="1" s="1"/>
  <c r="K394" i="1"/>
  <c r="I394" i="1"/>
  <c r="J394" i="1" s="1"/>
  <c r="K393" i="1"/>
  <c r="I393" i="1"/>
  <c r="J393" i="1" s="1"/>
  <c r="K392" i="1"/>
  <c r="I392" i="1"/>
  <c r="J392" i="1" s="1"/>
  <c r="K391" i="1"/>
  <c r="I391" i="1"/>
  <c r="J391" i="1" s="1"/>
  <c r="K390" i="1"/>
  <c r="I390" i="1"/>
  <c r="J390" i="1" s="1"/>
  <c r="K389" i="1"/>
  <c r="I389" i="1"/>
  <c r="J389" i="1" s="1"/>
  <c r="K388" i="1"/>
  <c r="I388" i="1"/>
  <c r="J388" i="1" s="1"/>
  <c r="K387" i="1"/>
  <c r="I387" i="1"/>
  <c r="J387" i="1" s="1"/>
  <c r="K386" i="1"/>
  <c r="I386" i="1"/>
  <c r="J386" i="1" s="1"/>
  <c r="K384" i="1"/>
  <c r="I384" i="1"/>
  <c r="J384" i="1" s="1"/>
  <c r="K385" i="1"/>
  <c r="I385" i="1"/>
  <c r="J385" i="1" s="1"/>
  <c r="I382" i="1"/>
  <c r="H382" i="1"/>
  <c r="K381" i="1"/>
  <c r="I381" i="1"/>
  <c r="J381" i="1" s="1"/>
  <c r="K380" i="1"/>
  <c r="I380" i="1"/>
  <c r="J380" i="1" s="1"/>
  <c r="K379" i="1"/>
  <c r="I379" i="1"/>
  <c r="J379" i="1" s="1"/>
  <c r="K376" i="1"/>
  <c r="I376" i="1"/>
  <c r="J376" i="1" s="1"/>
  <c r="K378" i="1"/>
  <c r="I378" i="1"/>
  <c r="J378" i="1" s="1"/>
  <c r="K377" i="1"/>
  <c r="I377" i="1"/>
  <c r="J377" i="1" s="1"/>
  <c r="K374" i="1"/>
  <c r="I374" i="1"/>
  <c r="J374" i="1" s="1"/>
  <c r="K375" i="1"/>
  <c r="I375" i="1"/>
  <c r="J375" i="1" s="1"/>
  <c r="K373" i="1"/>
  <c r="I373" i="1"/>
  <c r="J373" i="1" s="1"/>
  <c r="K372" i="1"/>
  <c r="I372" i="1"/>
  <c r="J372" i="1" s="1"/>
  <c r="K370" i="1"/>
  <c r="I370" i="1"/>
  <c r="J370" i="1" s="1"/>
  <c r="K371" i="1"/>
  <c r="I371" i="1"/>
  <c r="J371" i="1" s="1"/>
  <c r="K369" i="1"/>
  <c r="I369" i="1"/>
  <c r="J369" i="1" s="1"/>
  <c r="K367" i="1"/>
  <c r="I367" i="1"/>
  <c r="J367" i="1" s="1"/>
  <c r="K368" i="1"/>
  <c r="I368" i="1"/>
  <c r="J368" i="1" s="1"/>
  <c r="K365" i="1"/>
  <c r="I365" i="1"/>
  <c r="J365" i="1" s="1"/>
  <c r="K366" i="1"/>
  <c r="I366" i="1"/>
  <c r="J366" i="1" s="1"/>
  <c r="K364" i="1"/>
  <c r="I364" i="1"/>
  <c r="J364" i="1" s="1"/>
  <c r="I361" i="1"/>
  <c r="J361" i="1" s="1"/>
  <c r="K361" i="1"/>
  <c r="K363" i="1"/>
  <c r="I363" i="1"/>
  <c r="J363" i="1" s="1"/>
  <c r="K360" i="1"/>
  <c r="I360" i="1"/>
  <c r="J360" i="1" s="1"/>
  <c r="K356" i="1"/>
  <c r="I356" i="1"/>
  <c r="J356" i="1" s="1"/>
  <c r="K355" i="1"/>
  <c r="I355" i="1"/>
  <c r="J355" i="1" s="1"/>
  <c r="K359" i="1"/>
  <c r="I359" i="1"/>
  <c r="J359" i="1" s="1"/>
  <c r="K358" i="1"/>
  <c r="I358" i="1"/>
  <c r="J358" i="1" s="1"/>
  <c r="K357" i="1"/>
  <c r="I357" i="1"/>
  <c r="J357" i="1" s="1"/>
  <c r="I354" i="1"/>
  <c r="H354" i="1"/>
  <c r="K354" i="1" s="1"/>
  <c r="K351" i="1"/>
  <c r="I351" i="1"/>
  <c r="J351" i="1" s="1"/>
  <c r="K352" i="1"/>
  <c r="I352" i="1"/>
  <c r="J352" i="1" s="1"/>
  <c r="K353" i="1"/>
  <c r="I353" i="1"/>
  <c r="J353" i="1" s="1"/>
  <c r="I350" i="1"/>
  <c r="H350" i="1"/>
  <c r="K350" i="1" s="1"/>
  <c r="K349" i="1"/>
  <c r="I349" i="1"/>
  <c r="J349" i="1" s="1"/>
  <c r="K347" i="1"/>
  <c r="I347" i="1"/>
  <c r="J347" i="1" s="1"/>
  <c r="I346" i="1"/>
  <c r="H346" i="1"/>
  <c r="K345" i="1"/>
  <c r="I345" i="1"/>
  <c r="J345" i="1" s="1"/>
  <c r="K344" i="1"/>
  <c r="I344" i="1"/>
  <c r="J344" i="1" s="1"/>
  <c r="K343" i="1"/>
  <c r="I343" i="1"/>
  <c r="J343" i="1" s="1"/>
  <c r="K341" i="1"/>
  <c r="I341" i="1"/>
  <c r="J341" i="1" s="1"/>
  <c r="K342" i="1"/>
  <c r="I342" i="1"/>
  <c r="J342" i="1" s="1"/>
  <c r="K340" i="1"/>
  <c r="I340" i="1"/>
  <c r="J340" i="1" s="1"/>
  <c r="K339" i="1"/>
  <c r="I339" i="1"/>
  <c r="J339" i="1" s="1"/>
  <c r="K338" i="1"/>
  <c r="I338" i="1"/>
  <c r="J338" i="1" s="1"/>
  <c r="K337" i="1"/>
  <c r="I337" i="1"/>
  <c r="J337" i="1" s="1"/>
  <c r="K336" i="1"/>
  <c r="I336" i="1"/>
  <c r="J336" i="1" s="1"/>
  <c r="K335" i="1"/>
  <c r="I335" i="1"/>
  <c r="J335" i="1" s="1"/>
  <c r="K334" i="1"/>
  <c r="I334" i="1"/>
  <c r="J334" i="1" s="1"/>
  <c r="K333" i="1"/>
  <c r="I333" i="1"/>
  <c r="J333" i="1" s="1"/>
  <c r="K332" i="1"/>
  <c r="I332" i="1"/>
  <c r="J332" i="1" s="1"/>
  <c r="K331" i="1"/>
  <c r="I331" i="1"/>
  <c r="J331" i="1" s="1"/>
  <c r="K329" i="1"/>
  <c r="I329" i="1"/>
  <c r="J329" i="1" s="1"/>
  <c r="K328" i="1"/>
  <c r="I328" i="1"/>
  <c r="J328" i="1" s="1"/>
  <c r="K327" i="1"/>
  <c r="I327" i="1"/>
  <c r="J327" i="1" s="1"/>
  <c r="K326" i="1"/>
  <c r="I326" i="1"/>
  <c r="J326" i="1" s="1"/>
  <c r="K325" i="1"/>
  <c r="I325" i="1"/>
  <c r="J325" i="1" s="1"/>
  <c r="K324" i="1"/>
  <c r="I324" i="1"/>
  <c r="J324" i="1" s="1"/>
  <c r="I323" i="1"/>
  <c r="H323" i="1"/>
  <c r="K323" i="1" s="1"/>
  <c r="K322" i="1"/>
  <c r="I322" i="1"/>
  <c r="J322" i="1" s="1"/>
  <c r="K321" i="1"/>
  <c r="I321" i="1"/>
  <c r="J321" i="1" s="1"/>
  <c r="K320" i="1"/>
  <c r="I320" i="1"/>
  <c r="J320" i="1" s="1"/>
  <c r="K319" i="1"/>
  <c r="I319" i="1"/>
  <c r="J319" i="1" s="1"/>
  <c r="K318" i="1"/>
  <c r="I318" i="1"/>
  <c r="J318" i="1" s="1"/>
  <c r="I317" i="1"/>
  <c r="J317" i="1" s="1"/>
  <c r="K317" i="1"/>
  <c r="K316" i="1"/>
  <c r="I316" i="1"/>
  <c r="J316" i="1" s="1"/>
  <c r="K315" i="1"/>
  <c r="I315" i="1"/>
  <c r="J315" i="1" s="1"/>
  <c r="I314" i="1"/>
  <c r="J314" i="1" s="1"/>
  <c r="K314" i="1"/>
  <c r="K313" i="1"/>
  <c r="I313" i="1"/>
  <c r="J313" i="1" s="1"/>
  <c r="K312" i="1"/>
  <c r="I312" i="1"/>
  <c r="J312" i="1" s="1"/>
  <c r="K311" i="1"/>
  <c r="I311" i="1"/>
  <c r="J311" i="1" s="1"/>
  <c r="K307" i="1"/>
  <c r="I307" i="1"/>
  <c r="J307" i="1" s="1"/>
  <c r="K309" i="1"/>
  <c r="I309" i="1"/>
  <c r="J309" i="1" s="1"/>
  <c r="K308" i="1"/>
  <c r="I308" i="1"/>
  <c r="J308" i="1" s="1"/>
  <c r="K306" i="1"/>
  <c r="I306" i="1"/>
  <c r="J306" i="1" s="1"/>
  <c r="I305" i="1"/>
  <c r="H305" i="1"/>
  <c r="K304" i="1"/>
  <c r="I304" i="1"/>
  <c r="J304" i="1" s="1"/>
  <c r="K303" i="1"/>
  <c r="I303" i="1"/>
  <c r="J303" i="1" s="1"/>
  <c r="K302" i="1"/>
  <c r="I302" i="1"/>
  <c r="J302" i="1" s="1"/>
  <c r="K300" i="1"/>
  <c r="I300" i="1"/>
  <c r="J300" i="1" s="1"/>
  <c r="K301" i="1"/>
  <c r="I301" i="1"/>
  <c r="J301" i="1" s="1"/>
  <c r="K299" i="1"/>
  <c r="I299" i="1"/>
  <c r="J299" i="1" s="1"/>
  <c r="K297" i="1"/>
  <c r="I297" i="1"/>
  <c r="J297" i="1" s="1"/>
  <c r="K298" i="1"/>
  <c r="I298" i="1"/>
  <c r="J298" i="1" s="1"/>
  <c r="K296" i="1"/>
  <c r="I296" i="1"/>
  <c r="J296" i="1" s="1"/>
  <c r="K295" i="1"/>
  <c r="I295" i="1"/>
  <c r="J295" i="1" s="1"/>
  <c r="K292" i="1"/>
  <c r="I292" i="1"/>
  <c r="J292" i="1" s="1"/>
  <c r="K294" i="1"/>
  <c r="I294" i="1"/>
  <c r="J294" i="1" s="1"/>
  <c r="K293" i="1"/>
  <c r="I293" i="1"/>
  <c r="J293" i="1" s="1"/>
  <c r="K291" i="1"/>
  <c r="I291" i="1"/>
  <c r="J291" i="1" s="1"/>
  <c r="K290" i="1"/>
  <c r="I290" i="1"/>
  <c r="J290" i="1" s="1"/>
  <c r="K289" i="1"/>
  <c r="I289" i="1"/>
  <c r="J289" i="1" s="1"/>
  <c r="K288" i="1"/>
  <c r="I288" i="1"/>
  <c r="J288" i="1" s="1"/>
  <c r="K286" i="1"/>
  <c r="I286" i="1"/>
  <c r="J286" i="1" s="1"/>
  <c r="K285" i="1"/>
  <c r="I285" i="1"/>
  <c r="J285" i="1" s="1"/>
  <c r="I283" i="1"/>
  <c r="H283" i="1"/>
  <c r="K283" i="1" s="1"/>
  <c r="K282" i="1"/>
  <c r="I282" i="1"/>
  <c r="J282" i="1" s="1"/>
  <c r="K284" i="1"/>
  <c r="I284" i="1"/>
  <c r="J284" i="1" s="1"/>
  <c r="K281" i="1"/>
  <c r="I281" i="1"/>
  <c r="J281" i="1" s="1"/>
  <c r="K280" i="1"/>
  <c r="I280" i="1"/>
  <c r="J280" i="1" s="1"/>
  <c r="K279" i="1"/>
  <c r="I279" i="1"/>
  <c r="J279" i="1" s="1"/>
  <c r="K277" i="1"/>
  <c r="I277" i="1"/>
  <c r="J277" i="1" s="1"/>
  <c r="I276" i="1"/>
  <c r="H276" i="1"/>
  <c r="K276" i="1" s="1"/>
  <c r="K275" i="1"/>
  <c r="I275" i="1"/>
  <c r="J275" i="1" s="1"/>
  <c r="K274" i="1"/>
  <c r="I274" i="1"/>
  <c r="J274" i="1" s="1"/>
  <c r="I272" i="1"/>
  <c r="H272" i="1"/>
  <c r="K273" i="1"/>
  <c r="I273" i="1"/>
  <c r="J273" i="1" s="1"/>
  <c r="K271" i="1"/>
  <c r="I271" i="1"/>
  <c r="J271" i="1" s="1"/>
  <c r="K267" i="1"/>
  <c r="I267" i="1"/>
  <c r="J267" i="1" s="1"/>
  <c r="K270" i="1"/>
  <c r="I270" i="1"/>
  <c r="J270" i="1" s="1"/>
  <c r="K268" i="1"/>
  <c r="I268" i="1"/>
  <c r="J268" i="1" s="1"/>
  <c r="K269" i="1"/>
  <c r="I269" i="1"/>
  <c r="J269" i="1" s="1"/>
  <c r="K266" i="1"/>
  <c r="I266" i="1"/>
  <c r="J266" i="1" s="1"/>
  <c r="K265" i="1"/>
  <c r="I265" i="1"/>
  <c r="J265" i="1" s="1"/>
  <c r="K264" i="1"/>
  <c r="I264" i="1"/>
  <c r="J264" i="1" s="1"/>
  <c r="K263" i="1"/>
  <c r="I263" i="1"/>
  <c r="J263" i="1" s="1"/>
  <c r="K262" i="1"/>
  <c r="I262" i="1"/>
  <c r="J262" i="1" s="1"/>
  <c r="K260" i="1"/>
  <c r="I260" i="1"/>
  <c r="J260" i="1" s="1"/>
  <c r="K259" i="1"/>
  <c r="I259" i="1"/>
  <c r="J259" i="1" s="1"/>
  <c r="K258" i="1"/>
  <c r="I258" i="1"/>
  <c r="J258" i="1" s="1"/>
  <c r="K257" i="1"/>
  <c r="I257" i="1"/>
  <c r="J257" i="1" s="1"/>
  <c r="K256" i="1"/>
  <c r="I256" i="1"/>
  <c r="J256" i="1" s="1"/>
  <c r="K254" i="1"/>
  <c r="I254" i="1"/>
  <c r="J254" i="1" s="1"/>
  <c r="K255" i="1"/>
  <c r="I255" i="1"/>
  <c r="J255" i="1" s="1"/>
  <c r="K253" i="1"/>
  <c r="I253" i="1"/>
  <c r="J253" i="1" s="1"/>
  <c r="K252" i="1"/>
  <c r="I252" i="1"/>
  <c r="J252" i="1" s="1"/>
  <c r="K251" i="1"/>
  <c r="I251" i="1"/>
  <c r="J251" i="1" s="1"/>
  <c r="K250" i="1"/>
  <c r="I250" i="1"/>
  <c r="J250" i="1" s="1"/>
  <c r="K249" i="1"/>
  <c r="I249" i="1"/>
  <c r="J249" i="1" s="1"/>
  <c r="K248" i="1"/>
  <c r="I248" i="1"/>
  <c r="J248" i="1" s="1"/>
  <c r="K247" i="1"/>
  <c r="I247" i="1"/>
  <c r="J247" i="1" s="1"/>
  <c r="K246" i="1"/>
  <c r="I246" i="1"/>
  <c r="J246" i="1" s="1"/>
  <c r="K245" i="1"/>
  <c r="I245" i="1"/>
  <c r="J245" i="1" s="1"/>
  <c r="K244" i="1"/>
  <c r="I244" i="1"/>
  <c r="J244" i="1" s="1"/>
  <c r="K242" i="1"/>
  <c r="I242" i="1"/>
  <c r="J242" i="1" s="1"/>
  <c r="K241" i="1"/>
  <c r="I241" i="1"/>
  <c r="J241" i="1" s="1"/>
  <c r="K238" i="1"/>
  <c r="I238" i="1"/>
  <c r="J238" i="1" s="1"/>
  <c r="K237" i="1"/>
  <c r="I237" i="1"/>
  <c r="J237" i="1" s="1"/>
  <c r="K239" i="1"/>
  <c r="I239" i="1"/>
  <c r="J239" i="1" s="1"/>
  <c r="K240" i="1"/>
  <c r="I240" i="1"/>
  <c r="J240" i="1" s="1"/>
  <c r="K236" i="1"/>
  <c r="I236" i="1"/>
  <c r="J236" i="1" s="1"/>
  <c r="K235" i="1"/>
  <c r="I235" i="1"/>
  <c r="J235" i="1" s="1"/>
  <c r="K234" i="1"/>
  <c r="I234" i="1"/>
  <c r="J234" i="1" s="1"/>
  <c r="K232" i="1"/>
  <c r="I232" i="1"/>
  <c r="J232" i="1" s="1"/>
  <c r="K233" i="1"/>
  <c r="I233" i="1"/>
  <c r="J233" i="1" s="1"/>
  <c r="K231" i="1"/>
  <c r="I231" i="1"/>
  <c r="J231" i="1" s="1"/>
  <c r="K229" i="1"/>
  <c r="I229" i="1"/>
  <c r="J229" i="1" s="1"/>
  <c r="K228" i="1"/>
  <c r="I228" i="1"/>
  <c r="J228" i="1" s="1"/>
  <c r="K227" i="1"/>
  <c r="I227" i="1"/>
  <c r="J227" i="1" s="1"/>
  <c r="K226" i="1"/>
  <c r="I226" i="1"/>
  <c r="J226" i="1" s="1"/>
  <c r="K225" i="1"/>
  <c r="I225" i="1"/>
  <c r="J225" i="1" s="1"/>
  <c r="K224" i="1"/>
  <c r="I224" i="1"/>
  <c r="J224" i="1" s="1"/>
  <c r="I223" i="1"/>
  <c r="H223" i="1"/>
  <c r="K223" i="1" s="1"/>
  <c r="K222" i="1"/>
  <c r="I222" i="1"/>
  <c r="J222" i="1" s="1"/>
  <c r="K221" i="1"/>
  <c r="I221" i="1"/>
  <c r="J221" i="1" s="1"/>
  <c r="K220" i="1"/>
  <c r="I220" i="1"/>
  <c r="J220" i="1" s="1"/>
  <c r="K218" i="1"/>
  <c r="I218" i="1"/>
  <c r="J218" i="1" s="1"/>
  <c r="K219" i="1"/>
  <c r="I219" i="1"/>
  <c r="J219" i="1" s="1"/>
  <c r="K217" i="1"/>
  <c r="I217" i="1"/>
  <c r="J217" i="1" s="1"/>
  <c r="K214" i="1"/>
  <c r="I214" i="1"/>
  <c r="J214" i="1" s="1"/>
  <c r="K215" i="1"/>
  <c r="I215" i="1"/>
  <c r="J215" i="1" s="1"/>
  <c r="K216" i="1"/>
  <c r="I216" i="1"/>
  <c r="J216" i="1" s="1"/>
  <c r="K213" i="1"/>
  <c r="I213" i="1"/>
  <c r="J213" i="1" s="1"/>
  <c r="K212" i="1"/>
  <c r="I212" i="1"/>
  <c r="J212" i="1" s="1"/>
  <c r="K210" i="1"/>
  <c r="I210" i="1"/>
  <c r="J210" i="1" s="1"/>
  <c r="K209" i="1"/>
  <c r="I209" i="1"/>
  <c r="J209" i="1" s="1"/>
  <c r="K208" i="1"/>
  <c r="I208" i="1"/>
  <c r="J208" i="1" s="1"/>
  <c r="K207" i="1"/>
  <c r="I207" i="1"/>
  <c r="J207" i="1" s="1"/>
  <c r="K206" i="1"/>
  <c r="I206" i="1"/>
  <c r="J206" i="1" s="1"/>
  <c r="K205" i="1"/>
  <c r="I205" i="1"/>
  <c r="J205" i="1" s="1"/>
  <c r="K204" i="1"/>
  <c r="I204" i="1"/>
  <c r="J204" i="1" s="1"/>
  <c r="K203" i="1"/>
  <c r="I203" i="1"/>
  <c r="J203" i="1" s="1"/>
  <c r="K202" i="1"/>
  <c r="I202" i="1"/>
  <c r="J202" i="1" s="1"/>
  <c r="K200" i="1"/>
  <c r="I200" i="1"/>
  <c r="J200" i="1" s="1"/>
  <c r="I199" i="1"/>
  <c r="H199" i="1"/>
  <c r="K199" i="1" s="1"/>
  <c r="K198" i="1"/>
  <c r="I198" i="1"/>
  <c r="J198" i="1" s="1"/>
  <c r="K197" i="1"/>
  <c r="I197" i="1"/>
  <c r="J197" i="1" s="1"/>
  <c r="K192" i="1"/>
  <c r="I192" i="1"/>
  <c r="J192" i="1" s="1"/>
  <c r="K194" i="1"/>
  <c r="I194" i="1"/>
  <c r="J194" i="1" s="1"/>
  <c r="K195" i="1"/>
  <c r="I195" i="1"/>
  <c r="J195" i="1" s="1"/>
  <c r="K193" i="1"/>
  <c r="I193" i="1"/>
  <c r="J193" i="1" s="1"/>
  <c r="K196" i="1"/>
  <c r="I196" i="1"/>
  <c r="J196" i="1" s="1"/>
  <c r="I191" i="1"/>
  <c r="H191" i="1"/>
  <c r="K190" i="1"/>
  <c r="I190" i="1"/>
  <c r="J190" i="1" s="1"/>
  <c r="K189" i="1"/>
  <c r="I189" i="1"/>
  <c r="J189" i="1" s="1"/>
  <c r="K188" i="1"/>
  <c r="I188" i="1"/>
  <c r="J188" i="1" s="1"/>
  <c r="K187" i="1"/>
  <c r="I187" i="1"/>
  <c r="J187" i="1" s="1"/>
  <c r="K186" i="1"/>
  <c r="I186" i="1"/>
  <c r="J186" i="1" s="1"/>
  <c r="K184" i="1"/>
  <c r="I184" i="1"/>
  <c r="J184" i="1" s="1"/>
  <c r="K183" i="1"/>
  <c r="I183" i="1"/>
  <c r="J183" i="1" s="1"/>
  <c r="K179" i="1"/>
  <c r="I179" i="1"/>
  <c r="J179" i="1" s="1"/>
  <c r="K178" i="1"/>
  <c r="I178" i="1"/>
  <c r="J178" i="1" s="1"/>
  <c r="K180" i="1"/>
  <c r="I180" i="1"/>
  <c r="J180" i="1" s="1"/>
  <c r="K181" i="1"/>
  <c r="I181" i="1"/>
  <c r="J181" i="1" s="1"/>
  <c r="K182" i="1"/>
  <c r="I182" i="1"/>
  <c r="J182" i="1" s="1"/>
  <c r="I176" i="1"/>
  <c r="H176" i="1"/>
  <c r="K176" i="1" s="1"/>
  <c r="K177" i="1"/>
  <c r="I177" i="1"/>
  <c r="J177" i="1" s="1"/>
  <c r="K175" i="1"/>
  <c r="I175" i="1"/>
  <c r="J175" i="1" s="1"/>
  <c r="I171" i="1"/>
  <c r="J171" i="1" s="1"/>
  <c r="K171" i="1"/>
  <c r="K172" i="1"/>
  <c r="I172" i="1"/>
  <c r="J172" i="1" s="1"/>
  <c r="K173" i="1"/>
  <c r="I173" i="1"/>
  <c r="J173" i="1" s="1"/>
  <c r="K174" i="1"/>
  <c r="I174" i="1"/>
  <c r="J174" i="1" s="1"/>
  <c r="K170" i="1"/>
  <c r="I170" i="1"/>
  <c r="J170" i="1" s="1"/>
  <c r="K169" i="1"/>
  <c r="I169" i="1"/>
  <c r="J169" i="1" s="1"/>
  <c r="K168" i="1"/>
  <c r="I168" i="1"/>
  <c r="J168" i="1" s="1"/>
  <c r="K167" i="1"/>
  <c r="I167" i="1"/>
  <c r="J167" i="1" s="1"/>
  <c r="K166" i="1"/>
  <c r="I166" i="1"/>
  <c r="J166" i="1" s="1"/>
  <c r="K164" i="1"/>
  <c r="I164" i="1"/>
  <c r="J164" i="1" s="1"/>
  <c r="K162" i="1"/>
  <c r="I162" i="1"/>
  <c r="J162" i="1" s="1"/>
  <c r="K165" i="1"/>
  <c r="I165" i="1"/>
  <c r="J165" i="1" s="1"/>
  <c r="K163" i="1"/>
  <c r="I163" i="1"/>
  <c r="J163" i="1" s="1"/>
  <c r="K161" i="1"/>
  <c r="I161" i="1"/>
  <c r="J161" i="1" s="1"/>
  <c r="K159" i="1"/>
  <c r="I159" i="1"/>
  <c r="J159" i="1" s="1"/>
  <c r="K160" i="1"/>
  <c r="I160" i="1"/>
  <c r="J160" i="1" s="1"/>
  <c r="K158" i="1"/>
  <c r="I158" i="1"/>
  <c r="J158" i="1" s="1"/>
  <c r="I157" i="1"/>
  <c r="H157" i="1"/>
  <c r="K157" i="1" s="1"/>
  <c r="K156" i="1"/>
  <c r="I156" i="1"/>
  <c r="J156" i="1" s="1"/>
  <c r="K154" i="1"/>
  <c r="I154" i="1"/>
  <c r="J154" i="1" s="1"/>
  <c r="K155" i="1"/>
  <c r="I155" i="1"/>
  <c r="J155" i="1" s="1"/>
  <c r="I153" i="1"/>
  <c r="J153" i="1" s="1"/>
  <c r="K151" i="1"/>
  <c r="I151" i="1"/>
  <c r="J151" i="1" s="1"/>
  <c r="K152" i="1"/>
  <c r="I152" i="1"/>
  <c r="J152" i="1" s="1"/>
  <c r="K149" i="1"/>
  <c r="I149" i="1"/>
  <c r="J149" i="1" s="1"/>
  <c r="K148" i="1"/>
  <c r="I148" i="1"/>
  <c r="J148" i="1" s="1"/>
  <c r="K147" i="1"/>
  <c r="I147" i="1"/>
  <c r="J147" i="1" s="1"/>
  <c r="K145" i="1"/>
  <c r="I145" i="1"/>
  <c r="J145" i="1" s="1"/>
  <c r="K146" i="1"/>
  <c r="I146" i="1"/>
  <c r="J146" i="1" s="1"/>
  <c r="K144" i="1"/>
  <c r="I144" i="1"/>
  <c r="J144" i="1" s="1"/>
  <c r="K143" i="1"/>
  <c r="I143" i="1"/>
  <c r="J143" i="1" s="1"/>
  <c r="K141" i="1"/>
  <c r="I141" i="1"/>
  <c r="J141" i="1" s="1"/>
  <c r="K142" i="1"/>
  <c r="I142" i="1"/>
  <c r="J142" i="1" s="1"/>
  <c r="K140" i="1"/>
  <c r="I140" i="1"/>
  <c r="J140" i="1" s="1"/>
  <c r="K139" i="1"/>
  <c r="I139" i="1"/>
  <c r="J139" i="1" s="1"/>
  <c r="I138" i="1"/>
  <c r="H138" i="1"/>
  <c r="K138" i="1" s="1"/>
  <c r="K137" i="1"/>
  <c r="I137" i="1"/>
  <c r="J137" i="1" s="1"/>
  <c r="K136" i="1"/>
  <c r="I136" i="1"/>
  <c r="J136" i="1" s="1"/>
  <c r="K135" i="1"/>
  <c r="I135" i="1"/>
  <c r="J135" i="1" s="1"/>
  <c r="K133" i="1"/>
  <c r="I133" i="1"/>
  <c r="J133" i="1" s="1"/>
  <c r="K134" i="1"/>
  <c r="I134" i="1"/>
  <c r="J134" i="1" s="1"/>
  <c r="K132" i="1"/>
  <c r="I132" i="1"/>
  <c r="J132" i="1" s="1"/>
  <c r="K131" i="1"/>
  <c r="I131" i="1"/>
  <c r="J131" i="1" s="1"/>
  <c r="K129" i="1"/>
  <c r="I129" i="1"/>
  <c r="J129" i="1" s="1"/>
  <c r="K128" i="1"/>
  <c r="I128" i="1"/>
  <c r="J128" i="1" s="1"/>
  <c r="K127" i="1"/>
  <c r="I127" i="1"/>
  <c r="J127" i="1" s="1"/>
  <c r="K126" i="1"/>
  <c r="I126" i="1"/>
  <c r="J126" i="1" s="1"/>
  <c r="K124" i="1"/>
  <c r="I124" i="1"/>
  <c r="J124" i="1" s="1"/>
  <c r="K125" i="1"/>
  <c r="I125" i="1"/>
  <c r="J125" i="1" s="1"/>
  <c r="K123" i="1"/>
  <c r="I123" i="1"/>
  <c r="J123" i="1" s="1"/>
  <c r="K121" i="1"/>
  <c r="I121" i="1"/>
  <c r="J121" i="1" s="1"/>
  <c r="K122" i="1"/>
  <c r="I122" i="1"/>
  <c r="J122" i="1" s="1"/>
  <c r="K120" i="1"/>
  <c r="I120" i="1"/>
  <c r="J120" i="1" s="1"/>
  <c r="K119" i="1"/>
  <c r="I119" i="1"/>
  <c r="J119" i="1" s="1"/>
  <c r="K117" i="1"/>
  <c r="I117" i="1"/>
  <c r="J117" i="1" s="1"/>
  <c r="K116" i="1"/>
  <c r="I116" i="1"/>
  <c r="J116" i="1" s="1"/>
  <c r="K115" i="1"/>
  <c r="I115" i="1"/>
  <c r="J115" i="1" s="1"/>
  <c r="K114" i="1"/>
  <c r="I114" i="1"/>
  <c r="J114" i="1" s="1"/>
  <c r="K113" i="1"/>
  <c r="I113" i="1"/>
  <c r="J113" i="1" s="1"/>
  <c r="I112" i="1"/>
  <c r="J112" i="1" s="1"/>
  <c r="K112" i="1"/>
  <c r="I111" i="1"/>
  <c r="H111" i="1"/>
  <c r="K111" i="1" s="1"/>
  <c r="K110" i="1"/>
  <c r="I110" i="1"/>
  <c r="J110" i="1" s="1"/>
  <c r="K108" i="1"/>
  <c r="I108" i="1"/>
  <c r="J108" i="1" s="1"/>
  <c r="K109" i="1"/>
  <c r="I109" i="1"/>
  <c r="J109" i="1" s="1"/>
  <c r="K107" i="1"/>
  <c r="I107" i="1"/>
  <c r="J107" i="1" s="1"/>
  <c r="K106" i="1"/>
  <c r="I106" i="1"/>
  <c r="J106" i="1" s="1"/>
  <c r="K104" i="1"/>
  <c r="I104" i="1"/>
  <c r="J104" i="1" s="1"/>
  <c r="K102" i="1"/>
  <c r="I102" i="1"/>
  <c r="J102" i="1" s="1"/>
  <c r="K103" i="1"/>
  <c r="I103" i="1"/>
  <c r="J103" i="1" s="1"/>
  <c r="K101" i="1"/>
  <c r="I101" i="1"/>
  <c r="J101" i="1" s="1"/>
  <c r="I99" i="1"/>
  <c r="J99" i="1" s="1"/>
  <c r="K99" i="1"/>
  <c r="K100" i="1"/>
  <c r="I100" i="1"/>
  <c r="J100" i="1" s="1"/>
  <c r="I98" i="1"/>
  <c r="H98" i="1"/>
  <c r="K98" i="1" s="1"/>
  <c r="K96" i="1"/>
  <c r="I96" i="1"/>
  <c r="J96" i="1" s="1"/>
  <c r="K95" i="1"/>
  <c r="I95" i="1"/>
  <c r="J95" i="1" s="1"/>
  <c r="K97" i="1"/>
  <c r="I97" i="1"/>
  <c r="J97" i="1" s="1"/>
  <c r="K94" i="1"/>
  <c r="I94" i="1"/>
  <c r="J94" i="1" s="1"/>
  <c r="K93" i="1"/>
  <c r="I93" i="1"/>
  <c r="J93" i="1" s="1"/>
  <c r="K92" i="1"/>
  <c r="I92" i="1"/>
  <c r="J92" i="1" s="1"/>
  <c r="I91" i="1"/>
  <c r="H91" i="1"/>
  <c r="K91" i="1" s="1"/>
  <c r="K90" i="1"/>
  <c r="I90" i="1"/>
  <c r="J90" i="1" s="1"/>
  <c r="K87" i="1"/>
  <c r="I87" i="1"/>
  <c r="J87" i="1" s="1"/>
  <c r="K88" i="1"/>
  <c r="I88" i="1"/>
  <c r="J88" i="1" s="1"/>
  <c r="K86" i="1"/>
  <c r="I86" i="1"/>
  <c r="J86" i="1" s="1"/>
  <c r="K85" i="1"/>
  <c r="I85" i="1"/>
  <c r="J85" i="1" s="1"/>
  <c r="K83" i="1"/>
  <c r="I83" i="1"/>
  <c r="J83" i="1" s="1"/>
  <c r="K84" i="1"/>
  <c r="I84" i="1"/>
  <c r="J84" i="1" s="1"/>
  <c r="K82" i="1"/>
  <c r="I82" i="1"/>
  <c r="J82" i="1" s="1"/>
  <c r="K81" i="1"/>
  <c r="I81" i="1"/>
  <c r="J81" i="1" s="1"/>
  <c r="K80" i="1"/>
  <c r="I80" i="1"/>
  <c r="J80" i="1" s="1"/>
  <c r="K79" i="1"/>
  <c r="I79" i="1"/>
  <c r="J79" i="1" s="1"/>
  <c r="K78" i="1"/>
  <c r="I78" i="1"/>
  <c r="J78" i="1" s="1"/>
  <c r="K76" i="1"/>
  <c r="I76" i="1"/>
  <c r="J76" i="1" s="1"/>
  <c r="K77" i="1"/>
  <c r="I77" i="1"/>
  <c r="J77" i="1" s="1"/>
  <c r="K75" i="1"/>
  <c r="I75" i="1"/>
  <c r="J75" i="1" s="1"/>
  <c r="K73" i="1"/>
  <c r="I73" i="1"/>
  <c r="J73" i="1" s="1"/>
  <c r="K74" i="1"/>
  <c r="I74" i="1"/>
  <c r="J74" i="1" s="1"/>
  <c r="I71" i="1"/>
  <c r="J71" i="1" s="1"/>
  <c r="K71" i="1"/>
  <c r="K72" i="1"/>
  <c r="I72" i="1"/>
  <c r="J72" i="1" s="1"/>
  <c r="K69" i="1"/>
  <c r="I69" i="1"/>
  <c r="J69" i="1" s="1"/>
  <c r="K68" i="1"/>
  <c r="I68" i="1"/>
  <c r="J68" i="1" s="1"/>
  <c r="K67" i="1"/>
  <c r="I67" i="1"/>
  <c r="J67" i="1" s="1"/>
  <c r="K66" i="1"/>
  <c r="I66" i="1"/>
  <c r="J66" i="1" s="1"/>
  <c r="K65" i="1"/>
  <c r="I65" i="1"/>
  <c r="J65" i="1" s="1"/>
  <c r="K64" i="1"/>
  <c r="I64" i="1"/>
  <c r="J64" i="1" s="1"/>
  <c r="K63" i="1"/>
  <c r="I63" i="1"/>
  <c r="J63" i="1" s="1"/>
  <c r="K62" i="1"/>
  <c r="I62" i="1"/>
  <c r="J62" i="1" s="1"/>
  <c r="K61" i="1"/>
  <c r="I61" i="1"/>
  <c r="J61" i="1" s="1"/>
  <c r="K60" i="1"/>
  <c r="I60" i="1"/>
  <c r="J60" i="1" s="1"/>
  <c r="K59" i="1"/>
  <c r="I59" i="1"/>
  <c r="J59" i="1" s="1"/>
  <c r="K56" i="1"/>
  <c r="I56" i="1"/>
  <c r="J56" i="1" s="1"/>
  <c r="K57" i="1"/>
  <c r="I57" i="1"/>
  <c r="J57" i="1" s="1"/>
  <c r="K54" i="1"/>
  <c r="I54" i="1"/>
  <c r="J54" i="1" s="1"/>
  <c r="K55" i="1"/>
  <c r="I55" i="1"/>
  <c r="J55" i="1" s="1"/>
  <c r="K53" i="1"/>
  <c r="I53" i="1"/>
  <c r="J53" i="1" s="1"/>
  <c r="K50" i="1"/>
  <c r="I50" i="1"/>
  <c r="J50" i="1" s="1"/>
  <c r="K51" i="1"/>
  <c r="I51" i="1"/>
  <c r="J51" i="1" s="1"/>
  <c r="K52" i="1"/>
  <c r="I52" i="1"/>
  <c r="J52" i="1" s="1"/>
  <c r="I48" i="1"/>
  <c r="H48" i="1"/>
  <c r="K47" i="1"/>
  <c r="I47" i="1"/>
  <c r="J47" i="1" s="1"/>
  <c r="K49" i="1"/>
  <c r="I49" i="1"/>
  <c r="J49" i="1" s="1"/>
  <c r="K46" i="1"/>
  <c r="I46" i="1"/>
  <c r="J46" i="1" s="1"/>
  <c r="K45" i="1"/>
  <c r="I45" i="1"/>
  <c r="J45" i="1" s="1"/>
  <c r="K44" i="1"/>
  <c r="I44" i="1"/>
  <c r="J44" i="1" s="1"/>
  <c r="K40" i="1"/>
  <c r="I40" i="1"/>
  <c r="J40" i="1" s="1"/>
  <c r="K42" i="1"/>
  <c r="I42" i="1"/>
  <c r="J42" i="1" s="1"/>
  <c r="K43" i="1"/>
  <c r="I43" i="1"/>
  <c r="J43" i="1" s="1"/>
  <c r="K41" i="1"/>
  <c r="I41" i="1"/>
  <c r="J41" i="1" s="1"/>
  <c r="K39" i="1"/>
  <c r="I39" i="1"/>
  <c r="J39" i="1" s="1"/>
  <c r="K35" i="1"/>
  <c r="I35" i="1"/>
  <c r="J35" i="1" s="1"/>
  <c r="K37" i="1"/>
  <c r="I37" i="1"/>
  <c r="J37" i="1" s="1"/>
  <c r="K36" i="1"/>
  <c r="I36" i="1"/>
  <c r="J36" i="1" s="1"/>
  <c r="K34" i="1"/>
  <c r="I34" i="1"/>
  <c r="J34" i="1" s="1"/>
  <c r="K33" i="1"/>
  <c r="I33" i="1"/>
  <c r="J33" i="1" s="1"/>
  <c r="K32" i="1"/>
  <c r="I32" i="1"/>
  <c r="J32" i="1" s="1"/>
  <c r="K31" i="1"/>
  <c r="I31" i="1"/>
  <c r="J31" i="1" s="1"/>
  <c r="I30" i="1"/>
  <c r="H30" i="1"/>
  <c r="K30" i="1" s="1"/>
  <c r="K29" i="1"/>
  <c r="I29" i="1"/>
  <c r="J29" i="1" s="1"/>
  <c r="K28" i="1"/>
  <c r="I28" i="1"/>
  <c r="J28" i="1" s="1"/>
  <c r="K27" i="1"/>
  <c r="I27" i="1"/>
  <c r="J27" i="1" s="1"/>
  <c r="K26" i="1"/>
  <c r="I26" i="1"/>
  <c r="J26" i="1" s="1"/>
  <c r="K24" i="1"/>
  <c r="I24" i="1"/>
  <c r="J24" i="1" s="1"/>
  <c r="I25" i="1"/>
  <c r="H25" i="1"/>
  <c r="K25" i="1" s="1"/>
  <c r="K22" i="1"/>
  <c r="I22" i="1"/>
  <c r="J22" i="1" s="1"/>
  <c r="K23" i="1"/>
  <c r="I23" i="1"/>
  <c r="J23" i="1" s="1"/>
  <c r="K21" i="1"/>
  <c r="I21" i="1"/>
  <c r="J21" i="1" s="1"/>
  <c r="I19" i="1"/>
  <c r="H19" i="1"/>
  <c r="K19" i="1" s="1"/>
  <c r="K18" i="1"/>
  <c r="I18" i="1"/>
  <c r="J18" i="1" s="1"/>
  <c r="K17" i="1"/>
  <c r="I17" i="1"/>
  <c r="J17" i="1" s="1"/>
  <c r="K12" i="1"/>
  <c r="I12" i="1"/>
  <c r="J12" i="1" s="1"/>
  <c r="K16" i="1"/>
  <c r="I16" i="1"/>
  <c r="J16" i="1" s="1"/>
  <c r="K14" i="1"/>
  <c r="I14" i="1"/>
  <c r="J14" i="1" s="1"/>
  <c r="K15" i="1"/>
  <c r="I15" i="1"/>
  <c r="J15" i="1" s="1"/>
  <c r="K13" i="1"/>
  <c r="I13" i="1"/>
  <c r="J13" i="1" s="1"/>
  <c r="K11" i="1"/>
  <c r="I11" i="1"/>
  <c r="J11" i="1" s="1"/>
  <c r="K10" i="1"/>
  <c r="I10" i="1"/>
  <c r="J10" i="1" s="1"/>
  <c r="K9" i="1"/>
  <c r="I9" i="1"/>
  <c r="J9" i="1" s="1"/>
  <c r="K430" i="1"/>
  <c r="K426" i="1"/>
  <c r="K153" i="1"/>
  <c r="K441" i="1"/>
  <c r="J272" i="1" l="1"/>
  <c r="J191" i="1"/>
  <c r="J305" i="1"/>
  <c r="J25" i="1"/>
  <c r="K305" i="1"/>
  <c r="K191" i="1"/>
  <c r="J533" i="1"/>
  <c r="J223" i="1"/>
  <c r="J199" i="1"/>
  <c r="J276" i="1"/>
  <c r="J157" i="1"/>
  <c r="J451" i="1"/>
  <c r="J459" i="1"/>
  <c r="J176" i="1"/>
  <c r="J354" i="1"/>
  <c r="J19" i="1"/>
  <c r="K459" i="1"/>
  <c r="J91" i="1"/>
  <c r="J30" i="1"/>
  <c r="J111" i="1"/>
  <c r="K272" i="1"/>
  <c r="J429" i="1"/>
  <c r="J439" i="1"/>
  <c r="J138" i="1"/>
  <c r="J323" i="1"/>
  <c r="J350" i="1"/>
  <c r="J382" i="1"/>
  <c r="K382" i="1"/>
  <c r="J48" i="1"/>
  <c r="K48" i="1"/>
  <c r="K346" i="1"/>
  <c r="J346" i="1"/>
  <c r="J98" i="1"/>
  <c r="J283" i="1"/>
  <c r="F651" i="1" l="1"/>
  <c r="H650" i="1"/>
  <c r="F650" i="1"/>
  <c r="H654" i="1"/>
  <c r="H651" i="1"/>
  <c r="H655" i="1"/>
  <c r="I651" i="1" l="1"/>
  <c r="F649" i="1"/>
  <c r="H656" i="1" s="1"/>
  <c r="I650" i="1"/>
  <c r="H649" i="1"/>
  <c r="H652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G650" i="1" l="1"/>
  <c r="I649" i="1"/>
  <c r="G651" i="1"/>
  <c r="H657" i="1"/>
</calcChain>
</file>

<file path=xl/sharedStrings.xml><?xml version="1.0" encoding="utf-8"?>
<sst xmlns="http://schemas.openxmlformats.org/spreadsheetml/2006/main" count="2600" uniqueCount="413">
  <si>
    <t>Lee Gettess</t>
  </si>
  <si>
    <t>Price</t>
  </si>
  <si>
    <t>Option</t>
  </si>
  <si>
    <t>No.</t>
  </si>
  <si>
    <t>Entry</t>
  </si>
  <si>
    <t>Exit</t>
  </si>
  <si>
    <t>of</t>
  </si>
  <si>
    <t>Expiration</t>
  </si>
  <si>
    <t>Date</t>
  </si>
  <si>
    <t>At Entry</t>
  </si>
  <si>
    <t>At Exit</t>
  </si>
  <si>
    <t>Contracts</t>
  </si>
  <si>
    <t>ULTA</t>
  </si>
  <si>
    <t>Feb 16, 2018</t>
  </si>
  <si>
    <t>250 Call</t>
  </si>
  <si>
    <t>UNH</t>
  </si>
  <si>
    <t>245 Call</t>
  </si>
  <si>
    <t>MA</t>
  </si>
  <si>
    <t>170 Call</t>
  </si>
  <si>
    <t>NFLX</t>
  </si>
  <si>
    <t>235 Call</t>
  </si>
  <si>
    <t>V</t>
  </si>
  <si>
    <t>120 Call</t>
  </si>
  <si>
    <t>TXN</t>
  </si>
  <si>
    <t>110 Call</t>
  </si>
  <si>
    <t>WMT</t>
  </si>
  <si>
    <t>100 Call</t>
  </si>
  <si>
    <t>MSFT</t>
  </si>
  <si>
    <t>87.5 Call</t>
  </si>
  <si>
    <t>LMT</t>
  </si>
  <si>
    <t>Mar 16, 2018</t>
  </si>
  <si>
    <t>360 Call</t>
  </si>
  <si>
    <t>XLNX</t>
  </si>
  <si>
    <t>75 Call</t>
  </si>
  <si>
    <t>UNP</t>
  </si>
  <si>
    <t>140 Call</t>
  </si>
  <si>
    <t>180 Call</t>
  </si>
  <si>
    <t>LULU</t>
  </si>
  <si>
    <t>80 Call</t>
  </si>
  <si>
    <t>MCD</t>
  </si>
  <si>
    <t>200 Call</t>
  </si>
  <si>
    <t>PG</t>
  </si>
  <si>
    <t>NKE</t>
  </si>
  <si>
    <t>67.5 Call</t>
  </si>
  <si>
    <t>SHOP</t>
  </si>
  <si>
    <t>135 Call</t>
  </si>
  <si>
    <t>NVDA</t>
  </si>
  <si>
    <t>255 Call</t>
  </si>
  <si>
    <t>90 Call</t>
  </si>
  <si>
    <t>TSLA</t>
  </si>
  <si>
    <t>390 Call</t>
  </si>
  <si>
    <t>365 Call</t>
  </si>
  <si>
    <t>175 Call</t>
  </si>
  <si>
    <t>70 Call</t>
  </si>
  <si>
    <t>115 Call</t>
  </si>
  <si>
    <t>77 Call</t>
  </si>
  <si>
    <t>Apr 20, 2018</t>
  </si>
  <si>
    <t>130 Call</t>
  </si>
  <si>
    <t>67 Call</t>
  </si>
  <si>
    <t>STZ</t>
  </si>
  <si>
    <t>220 Call</t>
  </si>
  <si>
    <t>190 Call</t>
  </si>
  <si>
    <t>300 Call</t>
  </si>
  <si>
    <t>165 Call</t>
  </si>
  <si>
    <t>YUM</t>
  </si>
  <si>
    <t>230 Call</t>
  </si>
  <si>
    <t>92.5 Call</t>
  </si>
  <si>
    <t>150 Call</t>
  </si>
  <si>
    <t>330 Call</t>
  </si>
  <si>
    <t>82.5 Call</t>
  </si>
  <si>
    <t>May 18, 2018</t>
  </si>
  <si>
    <t>280 Call</t>
  </si>
  <si>
    <t>350 Call</t>
  </si>
  <si>
    <t>370 Call</t>
  </si>
  <si>
    <t>83 Call</t>
  </si>
  <si>
    <t>340 Call</t>
  </si>
  <si>
    <t>Jun 15, 2018</t>
  </si>
  <si>
    <t>270 Call</t>
  </si>
  <si>
    <t>240 Call</t>
  </si>
  <si>
    <t>95 Call</t>
  </si>
  <si>
    <t>68 Call</t>
  </si>
  <si>
    <t>105 Call</t>
  </si>
  <si>
    <t>160 Call</t>
  </si>
  <si>
    <t>Jul 20, 2018</t>
  </si>
  <si>
    <t>72.5 Call</t>
  </si>
  <si>
    <t>290 Call</t>
  </si>
  <si>
    <t>145 Call</t>
  </si>
  <si>
    <t>410 Call</t>
  </si>
  <si>
    <t>125 Call</t>
  </si>
  <si>
    <t>Aug 17, 2018</t>
  </si>
  <si>
    <t>195 Call</t>
  </si>
  <si>
    <t>435 Call</t>
  </si>
  <si>
    <t>470 Call</t>
  </si>
  <si>
    <t>210 Call</t>
  </si>
  <si>
    <t>225 Call</t>
  </si>
  <si>
    <t>415 Call</t>
  </si>
  <si>
    <t>LLY</t>
  </si>
  <si>
    <t>Sep 21, 2018</t>
  </si>
  <si>
    <t>Nov 16, 2018</t>
  </si>
  <si>
    <t>97 Call</t>
  </si>
  <si>
    <t>Oct 19, 2018</t>
  </si>
  <si>
    <t>85 Call</t>
  </si>
  <si>
    <t>310 Call</t>
  </si>
  <si>
    <t>450 Call</t>
  </si>
  <si>
    <t>Dec 21, 2018</t>
  </si>
  <si>
    <t>405 Call</t>
  </si>
  <si>
    <t>77.5 Call</t>
  </si>
  <si>
    <t>Jan 18, 2019</t>
  </si>
  <si>
    <t>345 Call</t>
  </si>
  <si>
    <t>155 Call</t>
  </si>
  <si>
    <t>97.5 Call</t>
  </si>
  <si>
    <t>Feb 15, 2019</t>
  </si>
  <si>
    <t>Mar 15, 2019</t>
  </si>
  <si>
    <t>400 Call</t>
  </si>
  <si>
    <t>185 Call</t>
  </si>
  <si>
    <t>Apr 18, 2019</t>
  </si>
  <si>
    <t>May 17, 2019</t>
  </si>
  <si>
    <t>430 Call</t>
  </si>
  <si>
    <t>440 Call</t>
  </si>
  <si>
    <t>SPOT</t>
  </si>
  <si>
    <t>Jun 21, 2019</t>
  </si>
  <si>
    <t>260 Call</t>
  </si>
  <si>
    <t>385 Call</t>
  </si>
  <si>
    <t>Jul 19, 2019</t>
  </si>
  <si>
    <t>380 Call</t>
  </si>
  <si>
    <t>Aug 16, 2019</t>
  </si>
  <si>
    <t>355 Call</t>
  </si>
  <si>
    <t>Sep 20, 2019</t>
  </si>
  <si>
    <t>Oct 18, 2019</t>
  </si>
  <si>
    <t>87 Call</t>
  </si>
  <si>
    <t>Nov 15, 2019</t>
  </si>
  <si>
    <t>320 Call</t>
  </si>
  <si>
    <t>Dec 20, 2019</t>
  </si>
  <si>
    <t>315 Call</t>
  </si>
  <si>
    <t>275 Call</t>
  </si>
  <si>
    <t>TJX</t>
  </si>
  <si>
    <t>Jan 17, 2020</t>
  </si>
  <si>
    <t>60 Call</t>
  </si>
  <si>
    <t>Feb 21, 2020</t>
  </si>
  <si>
    <t>490 Call</t>
  </si>
  <si>
    <t>680 Call</t>
  </si>
  <si>
    <t>Mar 20, 2020</t>
  </si>
  <si>
    <t>570 Call</t>
  </si>
  <si>
    <t>1600 Call</t>
  </si>
  <si>
    <t>590 Call</t>
  </si>
  <si>
    <t>Apr 17, 2020</t>
  </si>
  <si>
    <t>1800 Call</t>
  </si>
  <si>
    <t>205 Call</t>
  </si>
  <si>
    <t>May 15, 2020</t>
  </si>
  <si>
    <t>960 Call</t>
  </si>
  <si>
    <t>395 Call</t>
  </si>
  <si>
    <t>Jun 19, 2020</t>
  </si>
  <si>
    <t>1100 Call</t>
  </si>
  <si>
    <t>475 Call</t>
  </si>
  <si>
    <t>Jul 17, 2020</t>
  </si>
  <si>
    <t>520 Call</t>
  </si>
  <si>
    <t>1200 Call</t>
  </si>
  <si>
    <t>335 Call</t>
  </si>
  <si>
    <t>425 Call</t>
  </si>
  <si>
    <t>1300 Call</t>
  </si>
  <si>
    <t>445 Call</t>
  </si>
  <si>
    <t>Aug 21, 2020</t>
  </si>
  <si>
    <t>325 Call</t>
  </si>
  <si>
    <t>565 Call</t>
  </si>
  <si>
    <t>Totals</t>
  </si>
  <si>
    <t>Averages</t>
  </si>
  <si>
    <t>Trades</t>
  </si>
  <si>
    <t>Wins</t>
  </si>
  <si>
    <t>Losses</t>
  </si>
  <si>
    <t>Largest Win</t>
  </si>
  <si>
    <t>Largest Loss</t>
  </si>
  <si>
    <t>Avg. Gain per Trade</t>
  </si>
  <si>
    <t>JNJ</t>
  </si>
  <si>
    <t>AMD</t>
  </si>
  <si>
    <t>10 Call</t>
  </si>
  <si>
    <t>KLAC</t>
  </si>
  <si>
    <t>AKAM</t>
  </si>
  <si>
    <t>AMGN</t>
  </si>
  <si>
    <t>BBY</t>
  </si>
  <si>
    <t>FB</t>
  </si>
  <si>
    <t>AVGO</t>
  </si>
  <si>
    <t>265 Call</t>
  </si>
  <si>
    <t>AMAT</t>
  </si>
  <si>
    <t>35 Call</t>
  </si>
  <si>
    <t>ABT</t>
  </si>
  <si>
    <t>DG</t>
  </si>
  <si>
    <t>AAPL</t>
  </si>
  <si>
    <t>EA</t>
  </si>
  <si>
    <t>CRM</t>
  </si>
  <si>
    <t>HD</t>
  </si>
  <si>
    <t>62.5 Call</t>
  </si>
  <si>
    <t>65 Call</t>
  </si>
  <si>
    <t>COST</t>
  </si>
  <si>
    <t>CME</t>
  </si>
  <si>
    <t>BMRN</t>
  </si>
  <si>
    <t>% Gain</t>
  </si>
  <si>
    <t>or Loss</t>
  </si>
  <si>
    <t>Gain</t>
  </si>
  <si>
    <t>Cumulative</t>
  </si>
  <si>
    <t>Profit Ratio</t>
  </si>
  <si>
    <t>Sep 18, 2020</t>
  </si>
  <si>
    <t>LOW</t>
  </si>
  <si>
    <t>MDT</t>
  </si>
  <si>
    <t>MO</t>
  </si>
  <si>
    <t>42.5 Call</t>
  </si>
  <si>
    <t>575 Call</t>
  </si>
  <si>
    <t>SWKS</t>
  </si>
  <si>
    <t>TGT</t>
  </si>
  <si>
    <t>FDX</t>
  </si>
  <si>
    <t>KO</t>
  </si>
  <si>
    <t>LUV</t>
  </si>
  <si>
    <t>CAT</t>
  </si>
  <si>
    <t>295 Call</t>
  </si>
  <si>
    <t>Oct 16, 2020</t>
  </si>
  <si>
    <t>50 Call</t>
  </si>
  <si>
    <t>212.5 Call</t>
  </si>
  <si>
    <t>Sep 25, 2020</t>
  </si>
  <si>
    <t>39 Call</t>
  </si>
  <si>
    <t>43 Call</t>
  </si>
  <si>
    <t>SBUX</t>
  </si>
  <si>
    <t>ROKU</t>
  </si>
  <si>
    <t>WDC</t>
  </si>
  <si>
    <t>Nov 20, 2020</t>
  </si>
  <si>
    <t>37.5 Call</t>
  </si>
  <si>
    <t>UPS</t>
  </si>
  <si>
    <t>Oct 30, 2020</t>
  </si>
  <si>
    <t>Oct 23, 2020</t>
  </si>
  <si>
    <t>720 Call</t>
  </si>
  <si>
    <t>PEP</t>
  </si>
  <si>
    <t>M</t>
  </si>
  <si>
    <t>C</t>
  </si>
  <si>
    <t>AIG</t>
  </si>
  <si>
    <t>UAL</t>
  </si>
  <si>
    <t>MAR</t>
  </si>
  <si>
    <t>AXP</t>
  </si>
  <si>
    <t>MRK</t>
  </si>
  <si>
    <t>57.5 Put</t>
  </si>
  <si>
    <t>110 Put</t>
  </si>
  <si>
    <t>55 Put</t>
  </si>
  <si>
    <t>115 Put</t>
  </si>
  <si>
    <t>70 Put</t>
  </si>
  <si>
    <t>60 Put</t>
  </si>
  <si>
    <t>80 Put</t>
  </si>
  <si>
    <t>77.5 Put</t>
  </si>
  <si>
    <t>135 Put</t>
  </si>
  <si>
    <t>50 Put</t>
  </si>
  <si>
    <t>90 Put</t>
  </si>
  <si>
    <t>30 Put</t>
  </si>
  <si>
    <t>42.5 Put</t>
  </si>
  <si>
    <t>1/24/2018</t>
  </si>
  <si>
    <t>65 Put</t>
  </si>
  <si>
    <t>PM</t>
  </si>
  <si>
    <t>100 Put</t>
  </si>
  <si>
    <t>GM</t>
  </si>
  <si>
    <t>41 Put</t>
  </si>
  <si>
    <t>105 Put</t>
  </si>
  <si>
    <t>INTC</t>
  </si>
  <si>
    <t>53 Put</t>
  </si>
  <si>
    <t>36 Put</t>
  </si>
  <si>
    <t>48 Put</t>
  </si>
  <si>
    <t>VZ</t>
  </si>
  <si>
    <t>40 Put</t>
  </si>
  <si>
    <t>QCOM</t>
  </si>
  <si>
    <t>GILD</t>
  </si>
  <si>
    <t>CVX</t>
  </si>
  <si>
    <t>WFC</t>
  </si>
  <si>
    <t>130 Put</t>
  </si>
  <si>
    <t>62.5 Put</t>
  </si>
  <si>
    <t>120 Put</t>
  </si>
  <si>
    <t>28 Put</t>
  </si>
  <si>
    <t>72.5 Put</t>
  </si>
  <si>
    <t>Apple</t>
  </si>
  <si>
    <t>Abbott Labs</t>
  </si>
  <si>
    <t>American Int'l</t>
  </si>
  <si>
    <t>Akamai</t>
  </si>
  <si>
    <t>Applied Materials</t>
  </si>
  <si>
    <t>Advanced Micro</t>
  </si>
  <si>
    <t>Amgen</t>
  </si>
  <si>
    <t>Broadcomm</t>
  </si>
  <si>
    <t>American Express</t>
  </si>
  <si>
    <t>Best Buy</t>
  </si>
  <si>
    <t>Biomarin</t>
  </si>
  <si>
    <t>Citigroup</t>
  </si>
  <si>
    <t>Caterpillar</t>
  </si>
  <si>
    <t>Chiucago Merc</t>
  </si>
  <si>
    <t>Costco</t>
  </si>
  <si>
    <t>Salesforce</t>
  </si>
  <si>
    <t>Chevron</t>
  </si>
  <si>
    <t>Dollar General</t>
  </si>
  <si>
    <t>Electronic Arts</t>
  </si>
  <si>
    <t>Facebook</t>
  </si>
  <si>
    <t>FedEx</t>
  </si>
  <si>
    <t>Gilead</t>
  </si>
  <si>
    <t>General Motors</t>
  </si>
  <si>
    <t>Home Depot</t>
  </si>
  <si>
    <t>Intel</t>
  </si>
  <si>
    <t>Johnson &amp; Johnson</t>
  </si>
  <si>
    <t>KLA Corp</t>
  </si>
  <si>
    <t>Coca Cola</t>
  </si>
  <si>
    <t>Eli Lilly</t>
  </si>
  <si>
    <t>Lockheed Martin</t>
  </si>
  <si>
    <t>Lowes</t>
  </si>
  <si>
    <t>Lululemon</t>
  </si>
  <si>
    <t>Southwest Airlines</t>
  </si>
  <si>
    <t>Macys</t>
  </si>
  <si>
    <t>MasterCard</t>
  </si>
  <si>
    <t>Marriott</t>
  </si>
  <si>
    <t>McDonalds</t>
  </si>
  <si>
    <t>Medtronic</t>
  </si>
  <si>
    <t>Altria</t>
  </si>
  <si>
    <t>Merck</t>
  </si>
  <si>
    <t>Microsoft</t>
  </si>
  <si>
    <t>Netflix</t>
  </si>
  <si>
    <t>Nike</t>
  </si>
  <si>
    <t>Nvidia</t>
  </si>
  <si>
    <t>Pepsico</t>
  </si>
  <si>
    <t>Proctor &amp; Gamble</t>
  </si>
  <si>
    <t>Philip Morris</t>
  </si>
  <si>
    <t>Qualcomm</t>
  </si>
  <si>
    <t>Roku</t>
  </si>
  <si>
    <t>Starbucks</t>
  </si>
  <si>
    <t>Shopify</t>
  </si>
  <si>
    <t>Spotify</t>
  </si>
  <si>
    <t>Constellation Brands</t>
  </si>
  <si>
    <t>Skyworks</t>
  </si>
  <si>
    <t>Target</t>
  </si>
  <si>
    <t>TJX Companies</t>
  </si>
  <si>
    <t>Tesla</t>
  </si>
  <si>
    <t>Texas Instruments</t>
  </si>
  <si>
    <t>United Airlines</t>
  </si>
  <si>
    <t>Ulta Beauty</t>
  </si>
  <si>
    <t>United Healthgroup</t>
  </si>
  <si>
    <t>Union Pacific</t>
  </si>
  <si>
    <t>United Parcel</t>
  </si>
  <si>
    <t>Visa</t>
  </si>
  <si>
    <t>Verizon</t>
  </si>
  <si>
    <t>Western Digital</t>
  </si>
  <si>
    <t>Wells Fargo Bank</t>
  </si>
  <si>
    <t>Walmart</t>
  </si>
  <si>
    <t>Xilinx</t>
  </si>
  <si>
    <t>Yum Brands</t>
  </si>
  <si>
    <t>Stock and option trading have large potential rewards, but also large potential risks.</t>
  </si>
  <si>
    <t>You must be aware of the risks and willing to accept them in order to invest in the market.</t>
  </si>
  <si>
    <t>Don’t trade with money you can’t afford to lose. This is neither a solicitation nor an offer to buy/sell any stock.</t>
  </si>
  <si>
    <t xml:space="preserve">Auto-Trading, or any broker or advisor-directed type of trading, is not supported or endorsed by Lee Gettess. For additional information </t>
  </si>
  <si>
    <t>on auto-trading, you may visit the SEC's website: All About Auto-Trading,  https://www.sec.gov/reportspubs/investor-publications</t>
  </si>
  <si>
    <t>/investorpubsautotradinghtm.html.  Lee Gettess does not recommend or refer subscribers to Broker-Dealers.</t>
  </si>
  <si>
    <t>You should perform your own due diligence with respect to Broker-Dealers  whether to open a brokerage account. You should always consult with your</t>
  </si>
  <si>
    <t>own professional advisers. The information provided by this newsletter service is solely for informational purposes only and should not be construed as</t>
  </si>
  <si>
    <t>trading or investment advice.</t>
  </si>
  <si>
    <t xml:space="preserve">PLEASE READ. Past results are not necessarily indicative of future results. There is a substantial risk of loss trading commodities, stocks, bonds and options </t>
  </si>
  <si>
    <t>with or without this or any other advertised product, service or system. Also hypothetical or simulated performance results have certain inherent limitations.</t>
  </si>
  <si>
    <t>Unlike an actual performance record, simulated results do not represent actual trading. Since the trades have not actually been executed, the results may</t>
  </si>
  <si>
    <t>have under-or-over compensated for the impact, if any, of certain market factors, such as lack of liquidity. Simulated trading programs in general are also</t>
  </si>
  <si>
    <t>subject to the fact that they are designed with the benefit of hindsight. No representation is being made that any account will or is likely to achieve profits</t>
  </si>
  <si>
    <t>or losses similar to those shown.</t>
  </si>
  <si>
    <t>Dec 18, 2020</t>
  </si>
  <si>
    <t>Dec 4, 2020</t>
  </si>
  <si>
    <t>128 Call</t>
  </si>
  <si>
    <t>Days in the</t>
  </si>
  <si>
    <t>Trade</t>
  </si>
  <si>
    <t>Avg. Days in a Trade</t>
  </si>
  <si>
    <t>These results are based on a starting balance of $10,000 and an allocation per trade of $1,200</t>
  </si>
  <si>
    <t>Precision Trade Alerts</t>
  </si>
  <si>
    <t>134 Call</t>
  </si>
  <si>
    <t>Dec 31, 2020</t>
  </si>
  <si>
    <t>177.5 Call</t>
  </si>
  <si>
    <t>Jan 15, 2021</t>
  </si>
  <si>
    <t>142 Call</t>
  </si>
  <si>
    <t>Feb 19, 2021</t>
  </si>
  <si>
    <t>267.5 Call</t>
  </si>
  <si>
    <t>IWM</t>
  </si>
  <si>
    <t>217 Call</t>
  </si>
  <si>
    <t>Russell 2000 ETF</t>
  </si>
  <si>
    <t>MS</t>
  </si>
  <si>
    <t>Morgan Stanley</t>
  </si>
  <si>
    <t>Mar 19, 2021</t>
  </si>
  <si>
    <t>RCL</t>
  </si>
  <si>
    <t>Royal Caribbean</t>
  </si>
  <si>
    <t>93 Call</t>
  </si>
  <si>
    <t>DAL</t>
  </si>
  <si>
    <t>Delta Airlines</t>
  </si>
  <si>
    <t>Mar 26, 2021</t>
  </si>
  <si>
    <t>42 Call</t>
  </si>
  <si>
    <t>Apr 16, 2021</t>
  </si>
  <si>
    <t>May 21, 2021</t>
  </si>
  <si>
    <t>MMM</t>
  </si>
  <si>
    <t>3M Co.</t>
  </si>
  <si>
    <t>CSX</t>
  </si>
  <si>
    <t>CSX Corp.</t>
  </si>
  <si>
    <t>101 Call</t>
  </si>
  <si>
    <t>84 Call</t>
  </si>
  <si>
    <t>72 Call</t>
  </si>
  <si>
    <t>May 28, 2021</t>
  </si>
  <si>
    <t>94 Call</t>
  </si>
  <si>
    <t>Procter &amp; Gamble</t>
  </si>
  <si>
    <t>Jun 18, 2021</t>
  </si>
  <si>
    <t>17 Call</t>
  </si>
  <si>
    <t>Jun 11, 2021</t>
  </si>
  <si>
    <t>DLTR</t>
  </si>
  <si>
    <t>Dollar Tree</t>
  </si>
  <si>
    <t>133 Call</t>
  </si>
  <si>
    <t>Jul 16, 2021</t>
  </si>
  <si>
    <t>JPM</t>
  </si>
  <si>
    <t>JP Morgan</t>
  </si>
  <si>
    <t>Aug 20, 2021</t>
  </si>
  <si>
    <t>ABBV</t>
  </si>
  <si>
    <t>Abbvie</t>
  </si>
  <si>
    <t>55 Call</t>
  </si>
  <si>
    <t>172.5 Call</t>
  </si>
  <si>
    <t>Sep 17, 2021</t>
  </si>
  <si>
    <t>CSCO</t>
  </si>
  <si>
    <t>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</si>
</sst>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3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4" fontId="2" fillId="0" borderId="0" xfId="2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right"/>
    </xf>
    <xf numFmtId="44" fontId="7" fillId="0" borderId="0" xfId="2" applyFont="1"/>
    <xf numFmtId="10" fontId="7" fillId="0" borderId="0" xfId="3" applyNumberFormat="1" applyFont="1"/>
    <xf numFmtId="44" fontId="7" fillId="0" borderId="0" xfId="0" applyNumberFormat="1" applyFont="1"/>
    <xf numFmtId="2" fontId="7" fillId="0" borderId="0" xfId="0" applyNumberFormat="1" applyFont="1"/>
    <xf numFmtId="2" fontId="8" fillId="0" borderId="0" xfId="4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14" fontId="8" fillId="0" borderId="0" xfId="4" applyNumberFormat="1" applyFont="1" applyAlignment="1">
      <alignment vertical="center"/>
    </xf>
    <xf numFmtId="0" fontId="7" fillId="0" borderId="0" xfId="0" applyFont="1" applyFill="1"/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44" fontId="7" fillId="0" borderId="0" xfId="2" applyFont="1" applyFill="1"/>
    <xf numFmtId="10" fontId="7" fillId="0" borderId="0" xfId="3" applyNumberFormat="1" applyFont="1" applyFill="1"/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43" fontId="7" fillId="0" borderId="0" xfId="1" applyFont="1"/>
    <xf numFmtId="43" fontId="7" fillId="0" borderId="0" xfId="0" applyNumberFormat="1" applyFont="1"/>
    <xf numFmtId="44" fontId="7" fillId="0" borderId="0" xfId="0" applyNumberFormat="1" applyFont="1" applyFill="1"/>
    <xf numFmtId="0" fontId="9" fillId="0" borderId="1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44" fontId="10" fillId="0" borderId="2" xfId="0" applyNumberFormat="1" applyFont="1" applyBorder="1"/>
    <xf numFmtId="44" fontId="10" fillId="0" borderId="3" xfId="0" applyNumberFormat="1" applyFont="1" applyBorder="1"/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44" fontId="10" fillId="0" borderId="5" xfId="0" applyNumberFormat="1" applyFont="1" applyBorder="1"/>
    <xf numFmtId="2" fontId="11" fillId="0" borderId="0" xfId="1" applyNumberFormat="1" applyFont="1" applyBorder="1" applyAlignment="1">
      <alignment horizontal="center"/>
    </xf>
    <xf numFmtId="44" fontId="9" fillId="0" borderId="0" xfId="2" applyFont="1"/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12" fillId="0" borderId="0" xfId="2" applyFont="1" applyAlignment="1">
      <alignment horizontal="center"/>
    </xf>
    <xf numFmtId="0" fontId="12" fillId="0" borderId="0" xfId="5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14" fontId="3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0" fontId="10" fillId="0" borderId="0" xfId="3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0" fontId="9" fillId="0" borderId="0" xfId="3" applyNumberFormat="1" applyFont="1" applyAlignment="1">
      <alignment horizontal="center"/>
    </xf>
    <xf numFmtId="2" fontId="10" fillId="0" borderId="7" xfId="3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AD94D089-55A1-4A0C-8596-117C134965CE}"/>
    <cellStyle name="Normal_Sheet1" xfId="5" xr:uid="{D5B8AA3B-1F88-46D4-A38F-5A33E21F68C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449384</xdr:colOff>
      <xdr:row>676</xdr:row>
      <xdr:rowOff>127000</xdr:rowOff>
    </xdr:from>
    <xdr:to>
      <xdr:col>12</xdr:col>
      <xdr:colOff>650631</xdr:colOff>
      <xdr:row>684</xdr:row>
      <xdr:rowOff>127207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6BD682-2642-E94E-BF93-5AE2460DD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69" y="106640923"/>
          <a:ext cx="10058400" cy="1563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57BF-5E6C-4F01-9297-66C56DA86D64}">
  <dimension ref="A1:U1149"/>
  <sheetViews>
    <sheetView tabSelected="1" topLeftCell="A592" zoomScale="130" zoomScaleNormal="130" workbookViewId="0">
      <selection activeCell="C678" sqref="C678"/>
    </sheetView>
  </sheetViews>
  <sheetFormatPr baseColWidth="10" defaultColWidth="8.83203125" defaultRowHeight="15" x14ac:dyDescent="0.2"/>
  <cols>
    <col min="1" max="1" width="7.5" customWidth="1"/>
    <col min="2" max="2" width="19.83203125" customWidth="1"/>
    <col min="3" max="3" width="12.1640625" style="2" customWidth="1"/>
    <col min="4" max="4" width="8.5" style="2" customWidth="1"/>
    <col min="5" max="5" width="11" customWidth="1"/>
    <col min="6" max="6" width="11.6640625" style="4" customWidth="1"/>
    <col min="7" max="7" width="9.83203125" style="73" customWidth="1"/>
    <col min="8" max="8" width="11.5" style="4" customWidth="1"/>
    <col min="9" max="9" width="10.5" style="4" customWidth="1"/>
    <col min="10" max="11" width="10.5" customWidth="1"/>
    <col min="12" max="12" width="13.1640625" customWidth="1"/>
    <col min="13" max="13" width="10.5" customWidth="1"/>
    <col min="14" max="14" width="10.5" style="8" customWidth="1"/>
    <col min="15" max="15" width="11.5" customWidth="1"/>
    <col min="16" max="16" width="11.1640625" customWidth="1"/>
  </cols>
  <sheetData>
    <row r="1" spans="1:14" s="1" customFormat="1" x14ac:dyDescent="0.2">
      <c r="C1" s="2"/>
      <c r="D1" s="2"/>
      <c r="G1" s="63" t="s">
        <v>0</v>
      </c>
      <c r="H1" s="4"/>
      <c r="I1" s="5"/>
      <c r="N1" s="6"/>
    </row>
    <row r="2" spans="1:14" s="1" customFormat="1" x14ac:dyDescent="0.2">
      <c r="C2" s="2"/>
      <c r="D2" s="2"/>
      <c r="G2" s="3" t="s">
        <v>363</v>
      </c>
      <c r="H2" s="4"/>
      <c r="I2" s="5"/>
      <c r="N2" s="6"/>
    </row>
    <row r="3" spans="1:14" s="1" customFormat="1" x14ac:dyDescent="0.2">
      <c r="C3" s="2"/>
      <c r="D3" s="2"/>
      <c r="G3" s="76" t="s">
        <v>362</v>
      </c>
      <c r="H3" s="4"/>
      <c r="I3" s="7"/>
      <c r="N3" s="6"/>
    </row>
    <row r="4" spans="1:14" s="1" customFormat="1" x14ac:dyDescent="0.2">
      <c r="C4" s="2"/>
      <c r="D4" s="2"/>
      <c r="G4" s="64"/>
      <c r="H4" s="4"/>
      <c r="I4" s="7"/>
      <c r="N4" s="6"/>
    </row>
    <row r="5" spans="1:14" s="13" customFormat="1" ht="12" x14ac:dyDescent="0.15">
      <c r="A5" s="9"/>
      <c r="B5" s="9"/>
      <c r="C5" s="10"/>
      <c r="D5" s="11"/>
      <c r="E5" s="9"/>
      <c r="F5" s="12" t="s">
        <v>2</v>
      </c>
      <c r="G5" s="65"/>
      <c r="H5" s="12" t="s">
        <v>2</v>
      </c>
      <c r="I5" s="9" t="s">
        <v>3</v>
      </c>
      <c r="J5" s="12"/>
      <c r="K5" s="12"/>
      <c r="L5" s="12" t="s">
        <v>198</v>
      </c>
      <c r="M5" s="12"/>
    </row>
    <row r="6" spans="1:14" s="13" customFormat="1" ht="12" x14ac:dyDescent="0.15">
      <c r="A6" s="9"/>
      <c r="B6" s="9"/>
      <c r="C6" s="10"/>
      <c r="D6" s="11"/>
      <c r="E6" s="9" t="s">
        <v>4</v>
      </c>
      <c r="F6" s="12" t="s">
        <v>1</v>
      </c>
      <c r="G6" s="65" t="s">
        <v>5</v>
      </c>
      <c r="H6" s="12" t="s">
        <v>1</v>
      </c>
      <c r="I6" s="12" t="s">
        <v>6</v>
      </c>
      <c r="J6" s="12" t="s">
        <v>197</v>
      </c>
      <c r="K6" s="12" t="s">
        <v>195</v>
      </c>
      <c r="L6" s="12" t="s">
        <v>197</v>
      </c>
      <c r="M6" s="12" t="s">
        <v>359</v>
      </c>
    </row>
    <row r="7" spans="1:14" s="13" customFormat="1" ht="12" x14ac:dyDescent="0.15">
      <c r="A7" s="9"/>
      <c r="B7" s="9"/>
      <c r="C7" s="10" t="s">
        <v>7</v>
      </c>
      <c r="D7" s="11"/>
      <c r="E7" s="9" t="s">
        <v>8</v>
      </c>
      <c r="F7" s="12" t="s">
        <v>9</v>
      </c>
      <c r="G7" s="65" t="s">
        <v>8</v>
      </c>
      <c r="H7" s="12" t="s">
        <v>10</v>
      </c>
      <c r="I7" s="12" t="s">
        <v>11</v>
      </c>
      <c r="J7" s="12" t="s">
        <v>196</v>
      </c>
      <c r="K7" s="12" t="s">
        <v>196</v>
      </c>
      <c r="L7" s="12" t="s">
        <v>196</v>
      </c>
      <c r="M7" s="12" t="s">
        <v>360</v>
      </c>
    </row>
    <row r="8" spans="1:14" s="13" customFormat="1" ht="12" x14ac:dyDescent="0.15">
      <c r="A8" s="9"/>
      <c r="B8" s="9"/>
      <c r="C8" s="9"/>
      <c r="D8" s="9"/>
      <c r="E8" s="9"/>
      <c r="F8" s="12"/>
      <c r="G8" s="65"/>
      <c r="H8" s="12"/>
      <c r="J8" s="14"/>
      <c r="K8" s="14"/>
      <c r="L8" s="14"/>
      <c r="M8" s="14"/>
    </row>
    <row r="9" spans="1:14" s="13" customFormat="1" ht="12" x14ac:dyDescent="0.15">
      <c r="A9" s="13" t="s">
        <v>12</v>
      </c>
      <c r="B9" s="23" t="s">
        <v>330</v>
      </c>
      <c r="C9" s="15" t="s">
        <v>13</v>
      </c>
      <c r="D9" s="9" t="s">
        <v>14</v>
      </c>
      <c r="E9" s="16">
        <v>43108</v>
      </c>
      <c r="F9" s="12">
        <v>2.7800000000000002</v>
      </c>
      <c r="G9" s="17">
        <v>43112</v>
      </c>
      <c r="H9" s="12">
        <v>2.35</v>
      </c>
      <c r="I9" s="11">
        <f t="shared" ref="I9:I72" si="0">INT(12/F9)</f>
        <v>4</v>
      </c>
      <c r="J9" s="18">
        <f t="shared" ref="J9:J72" si="1">(H9-F9)*I9*100</f>
        <v>-172.00000000000006</v>
      </c>
      <c r="K9" s="19">
        <f t="shared" ref="K9:K72" si="2">(H9-F9)/F9</f>
        <v>-0.15467625899280579</v>
      </c>
      <c r="L9" s="20">
        <f t="shared" ref="L9:L72" si="3">L8+J9</f>
        <v>-172.00000000000006</v>
      </c>
      <c r="M9" s="9">
        <f t="shared" ref="M9:M72" si="4">IF((G9-E9)&lt;&gt;0,G9-E9,1)</f>
        <v>4</v>
      </c>
      <c r="N9" s="21"/>
    </row>
    <row r="10" spans="1:14" s="13" customFormat="1" ht="12" x14ac:dyDescent="0.15">
      <c r="A10" s="13" t="s">
        <v>15</v>
      </c>
      <c r="B10" s="23" t="s">
        <v>331</v>
      </c>
      <c r="C10" s="15" t="s">
        <v>13</v>
      </c>
      <c r="D10" s="9" t="s">
        <v>16</v>
      </c>
      <c r="E10" s="16">
        <v>43109</v>
      </c>
      <c r="F10" s="12">
        <v>1.1400000000000001</v>
      </c>
      <c r="G10" s="17">
        <v>43116</v>
      </c>
      <c r="H10" s="12">
        <v>2.34</v>
      </c>
      <c r="I10" s="11">
        <f t="shared" si="0"/>
        <v>10</v>
      </c>
      <c r="J10" s="18">
        <f t="shared" si="1"/>
        <v>1199.9999999999995</v>
      </c>
      <c r="K10" s="19">
        <f t="shared" si="2"/>
        <v>1.0526315789473681</v>
      </c>
      <c r="L10" s="20">
        <f t="shared" si="3"/>
        <v>1027.9999999999995</v>
      </c>
      <c r="M10" s="9">
        <f t="shared" si="4"/>
        <v>7</v>
      </c>
      <c r="N10" s="21"/>
    </row>
    <row r="11" spans="1:14" s="13" customFormat="1" ht="12" x14ac:dyDescent="0.15">
      <c r="A11" s="13" t="s">
        <v>17</v>
      </c>
      <c r="B11" s="23" t="s">
        <v>305</v>
      </c>
      <c r="C11" s="15" t="s">
        <v>13</v>
      </c>
      <c r="D11" s="9" t="s">
        <v>18</v>
      </c>
      <c r="E11" s="16">
        <v>43110</v>
      </c>
      <c r="F11" s="12">
        <v>0.87</v>
      </c>
      <c r="G11" s="17">
        <v>43116</v>
      </c>
      <c r="H11" s="12">
        <v>1.78</v>
      </c>
      <c r="I11" s="11">
        <f t="shared" si="0"/>
        <v>13</v>
      </c>
      <c r="J11" s="18">
        <f t="shared" si="1"/>
        <v>1183</v>
      </c>
      <c r="K11" s="19">
        <f t="shared" si="2"/>
        <v>1.0459770114942528</v>
      </c>
      <c r="L11" s="20">
        <f t="shared" si="3"/>
        <v>2210.9999999999995</v>
      </c>
      <c r="M11" s="9">
        <f t="shared" si="4"/>
        <v>6</v>
      </c>
      <c r="N11" s="21"/>
    </row>
    <row r="12" spans="1:14" s="13" customFormat="1" ht="12" x14ac:dyDescent="0.15">
      <c r="A12" s="13" t="s">
        <v>27</v>
      </c>
      <c r="B12" s="23" t="s">
        <v>311</v>
      </c>
      <c r="C12" s="15" t="s">
        <v>13</v>
      </c>
      <c r="D12" s="9" t="s">
        <v>28</v>
      </c>
      <c r="E12" s="16">
        <v>43110</v>
      </c>
      <c r="F12" s="12">
        <v>2.46</v>
      </c>
      <c r="G12" s="17">
        <v>43116</v>
      </c>
      <c r="H12" s="12">
        <v>3.6</v>
      </c>
      <c r="I12" s="11">
        <f t="shared" si="0"/>
        <v>4</v>
      </c>
      <c r="J12" s="18">
        <f t="shared" si="1"/>
        <v>456.00000000000006</v>
      </c>
      <c r="K12" s="19">
        <f t="shared" si="2"/>
        <v>0.46341463414634154</v>
      </c>
      <c r="L12" s="20">
        <f t="shared" si="3"/>
        <v>2666.9999999999995</v>
      </c>
      <c r="M12" s="9">
        <f t="shared" si="4"/>
        <v>6</v>
      </c>
      <c r="N12" s="21"/>
    </row>
    <row r="13" spans="1:14" s="13" customFormat="1" ht="12" x14ac:dyDescent="0.15">
      <c r="A13" s="13" t="s">
        <v>19</v>
      </c>
      <c r="B13" s="23" t="s">
        <v>312</v>
      </c>
      <c r="C13" s="15" t="s">
        <v>13</v>
      </c>
      <c r="D13" s="9" t="s">
        <v>20</v>
      </c>
      <c r="E13" s="16">
        <v>43110</v>
      </c>
      <c r="F13" s="12">
        <v>2.87</v>
      </c>
      <c r="G13" s="17">
        <v>43112</v>
      </c>
      <c r="H13" s="12">
        <v>4.68</v>
      </c>
      <c r="I13" s="11">
        <f t="shared" si="0"/>
        <v>4</v>
      </c>
      <c r="J13" s="18">
        <f t="shared" si="1"/>
        <v>723.99999999999989</v>
      </c>
      <c r="K13" s="19">
        <f t="shared" si="2"/>
        <v>0.63066202090592316</v>
      </c>
      <c r="L13" s="20">
        <f t="shared" si="3"/>
        <v>3390.9999999999995</v>
      </c>
      <c r="M13" s="9">
        <f t="shared" si="4"/>
        <v>2</v>
      </c>
    </row>
    <row r="14" spans="1:14" s="13" customFormat="1" ht="12" x14ac:dyDescent="0.15">
      <c r="A14" s="13" t="s">
        <v>23</v>
      </c>
      <c r="B14" s="23" t="s">
        <v>328</v>
      </c>
      <c r="C14" s="15" t="s">
        <v>13</v>
      </c>
      <c r="D14" s="9" t="s">
        <v>24</v>
      </c>
      <c r="E14" s="16">
        <v>43110</v>
      </c>
      <c r="F14" s="12">
        <v>2.3199999999999998</v>
      </c>
      <c r="G14" s="17">
        <v>43112</v>
      </c>
      <c r="H14" s="12">
        <v>3.85</v>
      </c>
      <c r="I14" s="11">
        <f t="shared" si="0"/>
        <v>5</v>
      </c>
      <c r="J14" s="18">
        <f t="shared" si="1"/>
        <v>765.00000000000011</v>
      </c>
      <c r="K14" s="19">
        <f t="shared" si="2"/>
        <v>0.65948275862068984</v>
      </c>
      <c r="L14" s="20">
        <f t="shared" si="3"/>
        <v>4156</v>
      </c>
      <c r="M14" s="9">
        <f t="shared" si="4"/>
        <v>2</v>
      </c>
      <c r="N14" s="21"/>
    </row>
    <row r="15" spans="1:14" s="13" customFormat="1" ht="12" x14ac:dyDescent="0.15">
      <c r="A15" s="13" t="s">
        <v>21</v>
      </c>
      <c r="B15" s="23" t="s">
        <v>334</v>
      </c>
      <c r="C15" s="15" t="s">
        <v>13</v>
      </c>
      <c r="D15" s="9" t="s">
        <v>22</v>
      </c>
      <c r="E15" s="16">
        <v>43110</v>
      </c>
      <c r="F15" s="12">
        <v>2.29</v>
      </c>
      <c r="G15" s="17">
        <v>43117</v>
      </c>
      <c r="H15" s="12">
        <v>3.98</v>
      </c>
      <c r="I15" s="11">
        <f t="shared" si="0"/>
        <v>5</v>
      </c>
      <c r="J15" s="18">
        <f t="shared" si="1"/>
        <v>844.99999999999989</v>
      </c>
      <c r="K15" s="19">
        <f t="shared" si="2"/>
        <v>0.7379912663755458</v>
      </c>
      <c r="L15" s="20">
        <f t="shared" si="3"/>
        <v>5001</v>
      </c>
      <c r="M15" s="9">
        <f t="shared" si="4"/>
        <v>7</v>
      </c>
      <c r="N15" s="21"/>
    </row>
    <row r="16" spans="1:14" s="13" customFormat="1" ht="12" x14ac:dyDescent="0.15">
      <c r="A16" s="13" t="s">
        <v>25</v>
      </c>
      <c r="B16" s="23" t="s">
        <v>338</v>
      </c>
      <c r="C16" s="15" t="s">
        <v>13</v>
      </c>
      <c r="D16" s="9" t="s">
        <v>26</v>
      </c>
      <c r="E16" s="16">
        <v>43110</v>
      </c>
      <c r="F16" s="12">
        <v>1.8800000000000001</v>
      </c>
      <c r="G16" s="17">
        <v>43117</v>
      </c>
      <c r="H16" s="12">
        <v>3.12</v>
      </c>
      <c r="I16" s="11">
        <f t="shared" si="0"/>
        <v>6</v>
      </c>
      <c r="J16" s="18">
        <f t="shared" si="1"/>
        <v>744</v>
      </c>
      <c r="K16" s="19">
        <f t="shared" si="2"/>
        <v>0.65957446808510634</v>
      </c>
      <c r="L16" s="20">
        <f t="shared" si="3"/>
        <v>5745</v>
      </c>
      <c r="M16" s="9">
        <f t="shared" si="4"/>
        <v>7</v>
      </c>
      <c r="N16" s="21"/>
    </row>
    <row r="17" spans="1:14" s="13" customFormat="1" ht="12" x14ac:dyDescent="0.15">
      <c r="A17" s="13" t="s">
        <v>29</v>
      </c>
      <c r="B17" s="13" t="s">
        <v>300</v>
      </c>
      <c r="C17" s="15" t="s">
        <v>30</v>
      </c>
      <c r="D17" s="9" t="s">
        <v>31</v>
      </c>
      <c r="E17" s="16">
        <v>43116</v>
      </c>
      <c r="F17" s="12">
        <v>1.5</v>
      </c>
      <c r="G17" s="17">
        <v>43126</v>
      </c>
      <c r="H17" s="12">
        <v>2.35</v>
      </c>
      <c r="I17" s="11">
        <f t="shared" si="0"/>
        <v>8</v>
      </c>
      <c r="J17" s="18">
        <f t="shared" si="1"/>
        <v>680.00000000000011</v>
      </c>
      <c r="K17" s="19">
        <f t="shared" si="2"/>
        <v>0.56666666666666676</v>
      </c>
      <c r="L17" s="20">
        <f t="shared" si="3"/>
        <v>6425</v>
      </c>
      <c r="M17" s="9">
        <f t="shared" si="4"/>
        <v>10</v>
      </c>
      <c r="N17" s="21"/>
    </row>
    <row r="18" spans="1:14" s="13" customFormat="1" ht="12" x14ac:dyDescent="0.15">
      <c r="A18" s="13" t="s">
        <v>32</v>
      </c>
      <c r="B18" s="23" t="s">
        <v>339</v>
      </c>
      <c r="C18" s="15" t="s">
        <v>30</v>
      </c>
      <c r="D18" s="15" t="s">
        <v>33</v>
      </c>
      <c r="E18" s="16">
        <v>43116</v>
      </c>
      <c r="F18" s="12">
        <v>2.5</v>
      </c>
      <c r="G18" s="17">
        <v>43118</v>
      </c>
      <c r="H18" s="22">
        <v>3.75</v>
      </c>
      <c r="I18" s="11">
        <f t="shared" si="0"/>
        <v>4</v>
      </c>
      <c r="J18" s="18">
        <f t="shared" si="1"/>
        <v>500</v>
      </c>
      <c r="K18" s="19">
        <f t="shared" si="2"/>
        <v>0.5</v>
      </c>
      <c r="L18" s="20">
        <f t="shared" si="3"/>
        <v>6925</v>
      </c>
      <c r="M18" s="9">
        <f t="shared" si="4"/>
        <v>2</v>
      </c>
      <c r="N18" s="21"/>
    </row>
    <row r="19" spans="1:14" s="13" customFormat="1" ht="12" x14ac:dyDescent="0.15">
      <c r="A19" s="13" t="s">
        <v>34</v>
      </c>
      <c r="B19" s="23" t="s">
        <v>332</v>
      </c>
      <c r="C19" s="15" t="s">
        <v>30</v>
      </c>
      <c r="D19" s="9" t="s">
        <v>35</v>
      </c>
      <c r="E19" s="16">
        <v>43117</v>
      </c>
      <c r="F19" s="12">
        <v>5.6000000000000005</v>
      </c>
      <c r="G19" s="17">
        <v>43133</v>
      </c>
      <c r="H19" s="12">
        <f>F19*0.4</f>
        <v>2.2400000000000002</v>
      </c>
      <c r="I19" s="11">
        <f t="shared" si="0"/>
        <v>2</v>
      </c>
      <c r="J19" s="18">
        <f t="shared" si="1"/>
        <v>-672.00000000000011</v>
      </c>
      <c r="K19" s="19">
        <f t="shared" si="2"/>
        <v>-0.6</v>
      </c>
      <c r="L19" s="20">
        <f t="shared" si="3"/>
        <v>6253</v>
      </c>
      <c r="M19" s="9">
        <f t="shared" si="4"/>
        <v>16</v>
      </c>
      <c r="N19" s="21"/>
    </row>
    <row r="20" spans="1:14" s="13" customFormat="1" ht="12" x14ac:dyDescent="0.15">
      <c r="A20" s="23" t="s">
        <v>210</v>
      </c>
      <c r="B20" s="23" t="s">
        <v>303</v>
      </c>
      <c r="C20" s="15" t="s">
        <v>13</v>
      </c>
      <c r="D20" s="9" t="s">
        <v>250</v>
      </c>
      <c r="E20" s="16">
        <v>43118</v>
      </c>
      <c r="F20" s="12">
        <v>2.09</v>
      </c>
      <c r="G20" s="24" t="s">
        <v>249</v>
      </c>
      <c r="H20" s="12">
        <v>3.4</v>
      </c>
      <c r="I20" s="11">
        <f t="shared" si="0"/>
        <v>5</v>
      </c>
      <c r="J20" s="18">
        <f t="shared" si="1"/>
        <v>655.00000000000011</v>
      </c>
      <c r="K20" s="19">
        <f t="shared" si="2"/>
        <v>0.62679425837320579</v>
      </c>
      <c r="L20" s="20">
        <f t="shared" si="3"/>
        <v>6908</v>
      </c>
      <c r="M20" s="9">
        <f t="shared" si="4"/>
        <v>6</v>
      </c>
      <c r="N20" s="16"/>
    </row>
    <row r="21" spans="1:14" s="13" customFormat="1" ht="12" x14ac:dyDescent="0.15">
      <c r="A21" s="13" t="s">
        <v>172</v>
      </c>
      <c r="B21" s="13" t="s">
        <v>296</v>
      </c>
      <c r="C21" s="15" t="s">
        <v>30</v>
      </c>
      <c r="D21" s="9" t="s">
        <v>35</v>
      </c>
      <c r="E21" s="16">
        <v>43123</v>
      </c>
      <c r="F21" s="12">
        <v>4.0200000000000005</v>
      </c>
      <c r="G21" s="17">
        <v>43126</v>
      </c>
      <c r="H21" s="12">
        <v>6</v>
      </c>
      <c r="I21" s="11">
        <f t="shared" si="0"/>
        <v>2</v>
      </c>
      <c r="J21" s="18">
        <f t="shared" si="1"/>
        <v>395.99999999999989</v>
      </c>
      <c r="K21" s="19">
        <f t="shared" si="2"/>
        <v>0.49253731343283563</v>
      </c>
      <c r="L21" s="20">
        <f t="shared" si="3"/>
        <v>7304</v>
      </c>
      <c r="M21" s="9">
        <f t="shared" si="4"/>
        <v>3</v>
      </c>
      <c r="N21" s="21"/>
    </row>
    <row r="22" spans="1:14" s="13" customFormat="1" ht="12" x14ac:dyDescent="0.15">
      <c r="A22" s="13" t="s">
        <v>37</v>
      </c>
      <c r="B22" s="23" t="s">
        <v>302</v>
      </c>
      <c r="C22" s="15" t="s">
        <v>30</v>
      </c>
      <c r="D22" s="9" t="s">
        <v>38</v>
      </c>
      <c r="E22" s="16">
        <v>43124</v>
      </c>
      <c r="F22" s="12">
        <v>2.99</v>
      </c>
      <c r="G22" s="17">
        <v>43138</v>
      </c>
      <c r="H22" s="12">
        <v>3.96</v>
      </c>
      <c r="I22" s="11">
        <f t="shared" si="0"/>
        <v>4</v>
      </c>
      <c r="J22" s="18">
        <f t="shared" si="1"/>
        <v>387.99999999999989</v>
      </c>
      <c r="K22" s="19">
        <f t="shared" si="2"/>
        <v>0.32441471571906344</v>
      </c>
      <c r="L22" s="20">
        <f t="shared" si="3"/>
        <v>7692</v>
      </c>
      <c r="M22" s="9">
        <f t="shared" si="4"/>
        <v>14</v>
      </c>
      <c r="N22" s="21"/>
    </row>
    <row r="23" spans="1:14" s="13" customFormat="1" ht="12" x14ac:dyDescent="0.15">
      <c r="A23" s="13" t="s">
        <v>17</v>
      </c>
      <c r="B23" s="23" t="s">
        <v>305</v>
      </c>
      <c r="C23" s="15" t="s">
        <v>30</v>
      </c>
      <c r="D23" s="9" t="s">
        <v>36</v>
      </c>
      <c r="E23" s="16">
        <v>43124</v>
      </c>
      <c r="F23" s="12">
        <v>1.41</v>
      </c>
      <c r="G23" s="17">
        <v>43132</v>
      </c>
      <c r="H23" s="12">
        <v>2.4300000000000002</v>
      </c>
      <c r="I23" s="11">
        <f t="shared" si="0"/>
        <v>8</v>
      </c>
      <c r="J23" s="18">
        <f t="shared" si="1"/>
        <v>816.00000000000023</v>
      </c>
      <c r="K23" s="19">
        <f t="shared" si="2"/>
        <v>0.72340425531914909</v>
      </c>
      <c r="L23" s="20">
        <f t="shared" si="3"/>
        <v>8508</v>
      </c>
      <c r="M23" s="9">
        <f t="shared" si="4"/>
        <v>8</v>
      </c>
      <c r="N23" s="21"/>
    </row>
    <row r="24" spans="1:14" s="13" customFormat="1" ht="12" x14ac:dyDescent="0.15">
      <c r="A24" s="13" t="s">
        <v>173</v>
      </c>
      <c r="B24" s="13" t="s">
        <v>276</v>
      </c>
      <c r="C24" s="15" t="s">
        <v>30</v>
      </c>
      <c r="D24" s="9" t="s">
        <v>174</v>
      </c>
      <c r="E24" s="16">
        <v>43125</v>
      </c>
      <c r="F24" s="12">
        <v>2.63</v>
      </c>
      <c r="G24" s="17">
        <v>43129</v>
      </c>
      <c r="H24" s="12">
        <v>3.4</v>
      </c>
      <c r="I24" s="11">
        <f t="shared" si="0"/>
        <v>4</v>
      </c>
      <c r="J24" s="18">
        <f t="shared" si="1"/>
        <v>308</v>
      </c>
      <c r="K24" s="19">
        <f t="shared" si="2"/>
        <v>0.29277566539923955</v>
      </c>
      <c r="L24" s="20">
        <f t="shared" si="3"/>
        <v>8816</v>
      </c>
      <c r="M24" s="9">
        <f t="shared" si="4"/>
        <v>4</v>
      </c>
      <c r="N24" s="21"/>
    </row>
    <row r="25" spans="1:14" s="13" customFormat="1" ht="12" x14ac:dyDescent="0.15">
      <c r="A25" s="13" t="s">
        <v>39</v>
      </c>
      <c r="B25" s="23" t="s">
        <v>307</v>
      </c>
      <c r="C25" s="15" t="s">
        <v>30</v>
      </c>
      <c r="D25" s="9" t="s">
        <v>40</v>
      </c>
      <c r="E25" s="16">
        <v>43125</v>
      </c>
      <c r="F25" s="12">
        <v>2.5</v>
      </c>
      <c r="G25" s="17">
        <v>43136</v>
      </c>
      <c r="H25" s="12">
        <f>F25*0.4</f>
        <v>1</v>
      </c>
      <c r="I25" s="11">
        <f t="shared" si="0"/>
        <v>4</v>
      </c>
      <c r="J25" s="18">
        <f t="shared" si="1"/>
        <v>-600</v>
      </c>
      <c r="K25" s="19">
        <f t="shared" si="2"/>
        <v>-0.6</v>
      </c>
      <c r="L25" s="20">
        <f t="shared" si="3"/>
        <v>8216</v>
      </c>
      <c r="M25" s="9">
        <f t="shared" si="4"/>
        <v>11</v>
      </c>
      <c r="N25" s="14"/>
    </row>
    <row r="26" spans="1:14" s="13" customFormat="1" ht="12" x14ac:dyDescent="0.15">
      <c r="A26" s="13" t="s">
        <v>42</v>
      </c>
      <c r="B26" s="23" t="s">
        <v>313</v>
      </c>
      <c r="C26" s="15" t="s">
        <v>30</v>
      </c>
      <c r="D26" s="9" t="s">
        <v>43</v>
      </c>
      <c r="E26" s="16">
        <v>43129</v>
      </c>
      <c r="F26" s="12">
        <v>2</v>
      </c>
      <c r="G26" s="17">
        <v>43137</v>
      </c>
      <c r="H26" s="12">
        <v>0.82</v>
      </c>
      <c r="I26" s="11">
        <f t="shared" si="0"/>
        <v>6</v>
      </c>
      <c r="J26" s="18">
        <f t="shared" si="1"/>
        <v>-708.00000000000011</v>
      </c>
      <c r="K26" s="19">
        <f t="shared" si="2"/>
        <v>-0.59000000000000008</v>
      </c>
      <c r="L26" s="20">
        <f t="shared" si="3"/>
        <v>7508</v>
      </c>
      <c r="M26" s="9">
        <f t="shared" si="4"/>
        <v>8</v>
      </c>
      <c r="N26" s="21"/>
    </row>
    <row r="27" spans="1:14" s="13" customFormat="1" ht="12" x14ac:dyDescent="0.15">
      <c r="A27" s="13" t="s">
        <v>44</v>
      </c>
      <c r="B27" s="23" t="s">
        <v>321</v>
      </c>
      <c r="C27" s="15" t="s">
        <v>30</v>
      </c>
      <c r="D27" s="9" t="s">
        <v>45</v>
      </c>
      <c r="E27" s="16">
        <v>43130</v>
      </c>
      <c r="F27" s="12">
        <v>4.84</v>
      </c>
      <c r="G27" s="17">
        <v>43132</v>
      </c>
      <c r="H27" s="12">
        <v>6.1</v>
      </c>
      <c r="I27" s="11">
        <f t="shared" si="0"/>
        <v>2</v>
      </c>
      <c r="J27" s="18">
        <f t="shared" si="1"/>
        <v>251.99999999999994</v>
      </c>
      <c r="K27" s="19">
        <f t="shared" si="2"/>
        <v>0.26033057851239666</v>
      </c>
      <c r="L27" s="20">
        <f t="shared" si="3"/>
        <v>7760</v>
      </c>
      <c r="M27" s="9">
        <f t="shared" si="4"/>
        <v>2</v>
      </c>
      <c r="N27" s="21"/>
    </row>
    <row r="28" spans="1:14" s="13" customFormat="1" ht="12" x14ac:dyDescent="0.15">
      <c r="A28" s="13" t="s">
        <v>46</v>
      </c>
      <c r="B28" s="23" t="s">
        <v>314</v>
      </c>
      <c r="C28" s="15" t="s">
        <v>30</v>
      </c>
      <c r="D28" s="9" t="s">
        <v>47</v>
      </c>
      <c r="E28" s="16">
        <v>43132</v>
      </c>
      <c r="F28" s="12">
        <v>4.6500000000000004</v>
      </c>
      <c r="G28" s="17">
        <v>43146</v>
      </c>
      <c r="H28" s="12">
        <v>2.2200000000000002</v>
      </c>
      <c r="I28" s="11">
        <f t="shared" si="0"/>
        <v>2</v>
      </c>
      <c r="J28" s="18">
        <f t="shared" si="1"/>
        <v>-486.00000000000006</v>
      </c>
      <c r="K28" s="19">
        <f t="shared" si="2"/>
        <v>-0.52258064516129032</v>
      </c>
      <c r="L28" s="20">
        <f t="shared" si="3"/>
        <v>7274</v>
      </c>
      <c r="M28" s="9">
        <f t="shared" si="4"/>
        <v>14</v>
      </c>
      <c r="N28" s="21"/>
    </row>
    <row r="29" spans="1:14" s="13" customFormat="1" ht="12" x14ac:dyDescent="0.15">
      <c r="A29" s="13" t="s">
        <v>27</v>
      </c>
      <c r="B29" s="23" t="s">
        <v>311</v>
      </c>
      <c r="C29" s="15" t="s">
        <v>30</v>
      </c>
      <c r="D29" s="9" t="s">
        <v>48</v>
      </c>
      <c r="E29" s="16">
        <v>43133</v>
      </c>
      <c r="F29" s="12">
        <v>3.62</v>
      </c>
      <c r="G29" s="17">
        <v>43157</v>
      </c>
      <c r="H29" s="12">
        <v>5.3</v>
      </c>
      <c r="I29" s="11">
        <f t="shared" si="0"/>
        <v>3</v>
      </c>
      <c r="J29" s="18">
        <f t="shared" si="1"/>
        <v>503.99999999999989</v>
      </c>
      <c r="K29" s="19">
        <f t="shared" si="2"/>
        <v>0.46408839779005517</v>
      </c>
      <c r="L29" s="20">
        <f t="shared" si="3"/>
        <v>7778</v>
      </c>
      <c r="M29" s="9">
        <f t="shared" si="4"/>
        <v>24</v>
      </c>
      <c r="N29" s="21"/>
    </row>
    <row r="30" spans="1:14" s="13" customFormat="1" ht="12" x14ac:dyDescent="0.15">
      <c r="A30" s="13" t="s">
        <v>49</v>
      </c>
      <c r="B30" s="23" t="s">
        <v>327</v>
      </c>
      <c r="C30" s="15" t="s">
        <v>30</v>
      </c>
      <c r="D30" s="9" t="s">
        <v>50</v>
      </c>
      <c r="E30" s="16">
        <v>43133</v>
      </c>
      <c r="F30" s="12">
        <v>4.93</v>
      </c>
      <c r="G30" s="17">
        <v>43154</v>
      </c>
      <c r="H30" s="12">
        <f>F30*0.4</f>
        <v>1.972</v>
      </c>
      <c r="I30" s="11">
        <f t="shared" si="0"/>
        <v>2</v>
      </c>
      <c r="J30" s="18">
        <f t="shared" si="1"/>
        <v>-591.59999999999991</v>
      </c>
      <c r="K30" s="19">
        <f t="shared" si="2"/>
        <v>-0.6</v>
      </c>
      <c r="L30" s="20">
        <f t="shared" si="3"/>
        <v>7186.4</v>
      </c>
      <c r="M30" s="9">
        <f t="shared" si="4"/>
        <v>21</v>
      </c>
      <c r="N30" s="21"/>
    </row>
    <row r="31" spans="1:14" s="13" customFormat="1" ht="12" x14ac:dyDescent="0.15">
      <c r="A31" s="13" t="s">
        <v>29</v>
      </c>
      <c r="B31" s="13" t="s">
        <v>300</v>
      </c>
      <c r="C31" s="15" t="s">
        <v>30</v>
      </c>
      <c r="D31" s="9" t="s">
        <v>51</v>
      </c>
      <c r="E31" s="16">
        <v>43136</v>
      </c>
      <c r="F31" s="12">
        <v>1.5</v>
      </c>
      <c r="G31" s="17">
        <v>43138</v>
      </c>
      <c r="H31" s="12">
        <v>2.4900000000000002</v>
      </c>
      <c r="I31" s="11">
        <f t="shared" si="0"/>
        <v>8</v>
      </c>
      <c r="J31" s="18">
        <f t="shared" si="1"/>
        <v>792.00000000000023</v>
      </c>
      <c r="K31" s="19">
        <f t="shared" si="2"/>
        <v>0.66000000000000014</v>
      </c>
      <c r="L31" s="20">
        <f t="shared" si="3"/>
        <v>7978.4</v>
      </c>
      <c r="M31" s="9">
        <f t="shared" si="4"/>
        <v>2</v>
      </c>
      <c r="N31" s="14"/>
    </row>
    <row r="32" spans="1:14" s="13" customFormat="1" ht="12" x14ac:dyDescent="0.15">
      <c r="A32" s="13" t="s">
        <v>17</v>
      </c>
      <c r="B32" s="23" t="s">
        <v>305</v>
      </c>
      <c r="C32" s="15" t="s">
        <v>30</v>
      </c>
      <c r="D32" s="9" t="s">
        <v>52</v>
      </c>
      <c r="E32" s="16">
        <v>43136</v>
      </c>
      <c r="F32" s="12">
        <v>2.15</v>
      </c>
      <c r="G32" s="17">
        <v>43138</v>
      </c>
      <c r="H32" s="12">
        <v>3.01</v>
      </c>
      <c r="I32" s="11">
        <f t="shared" si="0"/>
        <v>5</v>
      </c>
      <c r="J32" s="18">
        <f t="shared" si="1"/>
        <v>429.99999999999989</v>
      </c>
      <c r="K32" s="19">
        <f t="shared" si="2"/>
        <v>0.39999999999999997</v>
      </c>
      <c r="L32" s="20">
        <f t="shared" si="3"/>
        <v>8408.4</v>
      </c>
      <c r="M32" s="9">
        <f t="shared" si="4"/>
        <v>2</v>
      </c>
      <c r="N32" s="21"/>
    </row>
    <row r="33" spans="1:14" s="13" customFormat="1" ht="12" x14ac:dyDescent="0.15">
      <c r="A33" s="13" t="s">
        <v>44</v>
      </c>
      <c r="B33" s="23" t="s">
        <v>321</v>
      </c>
      <c r="C33" s="15" t="s">
        <v>30</v>
      </c>
      <c r="D33" s="9" t="s">
        <v>35</v>
      </c>
      <c r="E33" s="16">
        <v>43136</v>
      </c>
      <c r="F33" s="12">
        <v>2.99</v>
      </c>
      <c r="G33" s="17">
        <v>43138</v>
      </c>
      <c r="H33" s="12">
        <v>3.7</v>
      </c>
      <c r="I33" s="11">
        <f t="shared" si="0"/>
        <v>4</v>
      </c>
      <c r="J33" s="18">
        <f t="shared" si="1"/>
        <v>284</v>
      </c>
      <c r="K33" s="19">
        <f t="shared" si="2"/>
        <v>0.23745819397993309</v>
      </c>
      <c r="L33" s="20">
        <f t="shared" si="3"/>
        <v>8692.4</v>
      </c>
      <c r="M33" s="9">
        <f t="shared" si="4"/>
        <v>2</v>
      </c>
      <c r="N33" s="21"/>
    </row>
    <row r="34" spans="1:14" s="13" customFormat="1" ht="12" x14ac:dyDescent="0.15">
      <c r="A34" s="13" t="s">
        <v>32</v>
      </c>
      <c r="B34" s="23" t="s">
        <v>339</v>
      </c>
      <c r="C34" s="15" t="s">
        <v>30</v>
      </c>
      <c r="D34" s="15" t="s">
        <v>53</v>
      </c>
      <c r="E34" s="16">
        <v>43137</v>
      </c>
      <c r="F34" s="12">
        <v>2.1</v>
      </c>
      <c r="G34" s="17">
        <v>43157</v>
      </c>
      <c r="H34" s="22">
        <v>2.64</v>
      </c>
      <c r="I34" s="11">
        <f t="shared" si="0"/>
        <v>5</v>
      </c>
      <c r="J34" s="18">
        <f t="shared" si="1"/>
        <v>270</v>
      </c>
      <c r="K34" s="19">
        <f t="shared" si="2"/>
        <v>0.25714285714285717</v>
      </c>
      <c r="L34" s="20">
        <f t="shared" si="3"/>
        <v>8962.4</v>
      </c>
      <c r="M34" s="9">
        <f t="shared" si="4"/>
        <v>20</v>
      </c>
      <c r="N34" s="21"/>
    </row>
    <row r="35" spans="1:14" s="13" customFormat="1" ht="12" x14ac:dyDescent="0.15">
      <c r="A35" s="13" t="s">
        <v>37</v>
      </c>
      <c r="B35" s="23" t="s">
        <v>302</v>
      </c>
      <c r="C35" s="15" t="s">
        <v>30</v>
      </c>
      <c r="D35" s="9" t="s">
        <v>55</v>
      </c>
      <c r="E35" s="16">
        <v>43139</v>
      </c>
      <c r="F35" s="12">
        <v>3.1</v>
      </c>
      <c r="G35" s="17">
        <v>43145</v>
      </c>
      <c r="H35" s="12">
        <v>4.3</v>
      </c>
      <c r="I35" s="11">
        <f t="shared" si="0"/>
        <v>3</v>
      </c>
      <c r="J35" s="18">
        <f t="shared" si="1"/>
        <v>359.99999999999994</v>
      </c>
      <c r="K35" s="19">
        <f t="shared" si="2"/>
        <v>0.38709677419354827</v>
      </c>
      <c r="L35" s="20">
        <f t="shared" si="3"/>
        <v>9322.4</v>
      </c>
      <c r="M35" s="9">
        <f t="shared" si="4"/>
        <v>6</v>
      </c>
      <c r="N35" s="21"/>
    </row>
    <row r="36" spans="1:14" s="13" customFormat="1" ht="12" x14ac:dyDescent="0.15">
      <c r="A36" s="13" t="s">
        <v>17</v>
      </c>
      <c r="B36" s="23" t="s">
        <v>305</v>
      </c>
      <c r="C36" s="15" t="s">
        <v>30</v>
      </c>
      <c r="D36" s="9" t="s">
        <v>52</v>
      </c>
      <c r="E36" s="16">
        <v>43139</v>
      </c>
      <c r="F36" s="12">
        <v>1.43</v>
      </c>
      <c r="G36" s="17">
        <v>43143</v>
      </c>
      <c r="H36" s="12">
        <v>2.33</v>
      </c>
      <c r="I36" s="11">
        <f t="shared" si="0"/>
        <v>8</v>
      </c>
      <c r="J36" s="18">
        <f t="shared" si="1"/>
        <v>720.00000000000011</v>
      </c>
      <c r="K36" s="19">
        <f t="shared" si="2"/>
        <v>0.62937062937062949</v>
      </c>
      <c r="L36" s="20">
        <f t="shared" si="3"/>
        <v>10042.4</v>
      </c>
      <c r="M36" s="9">
        <f t="shared" si="4"/>
        <v>4</v>
      </c>
    </row>
    <row r="37" spans="1:14" s="13" customFormat="1" ht="12" x14ac:dyDescent="0.15">
      <c r="A37" s="13" t="s">
        <v>21</v>
      </c>
      <c r="B37" s="23" t="s">
        <v>334</v>
      </c>
      <c r="C37" s="15" t="s">
        <v>30</v>
      </c>
      <c r="D37" s="9" t="s">
        <v>54</v>
      </c>
      <c r="E37" s="16">
        <v>43139</v>
      </c>
      <c r="F37" s="12">
        <v>3.85</v>
      </c>
      <c r="G37" s="17">
        <v>43143</v>
      </c>
      <c r="H37" s="12">
        <v>5.4</v>
      </c>
      <c r="I37" s="11">
        <f t="shared" si="0"/>
        <v>3</v>
      </c>
      <c r="J37" s="18">
        <f t="shared" si="1"/>
        <v>465.00000000000006</v>
      </c>
      <c r="K37" s="19">
        <f t="shared" si="2"/>
        <v>0.40259740259740268</v>
      </c>
      <c r="L37" s="20">
        <f t="shared" si="3"/>
        <v>10507.4</v>
      </c>
      <c r="M37" s="9">
        <f t="shared" si="4"/>
        <v>4</v>
      </c>
      <c r="N37" s="21"/>
    </row>
    <row r="38" spans="1:14" s="13" customFormat="1" ht="12" x14ac:dyDescent="0.15">
      <c r="A38" s="23" t="s">
        <v>253</v>
      </c>
      <c r="B38" s="23" t="s">
        <v>293</v>
      </c>
      <c r="C38" s="15" t="s">
        <v>30</v>
      </c>
      <c r="D38" s="9" t="s">
        <v>254</v>
      </c>
      <c r="E38" s="16">
        <v>43147</v>
      </c>
      <c r="F38" s="12">
        <v>1.2</v>
      </c>
      <c r="G38" s="25">
        <v>43159</v>
      </c>
      <c r="H38" s="12">
        <v>1.85</v>
      </c>
      <c r="I38" s="11">
        <f t="shared" si="0"/>
        <v>10</v>
      </c>
      <c r="J38" s="18">
        <f t="shared" si="1"/>
        <v>650.00000000000023</v>
      </c>
      <c r="K38" s="19">
        <f t="shared" si="2"/>
        <v>0.54166666666666685</v>
      </c>
      <c r="L38" s="20">
        <f t="shared" si="3"/>
        <v>11157.4</v>
      </c>
      <c r="M38" s="9">
        <f t="shared" si="4"/>
        <v>12</v>
      </c>
      <c r="N38" s="16"/>
    </row>
    <row r="39" spans="1:14" s="13" customFormat="1" ht="12" x14ac:dyDescent="0.15">
      <c r="A39" s="13" t="s">
        <v>34</v>
      </c>
      <c r="B39" s="23" t="s">
        <v>332</v>
      </c>
      <c r="C39" s="15" t="s">
        <v>56</v>
      </c>
      <c r="D39" s="9" t="s">
        <v>57</v>
      </c>
      <c r="E39" s="16">
        <v>43151</v>
      </c>
      <c r="F39" s="12">
        <v>5.05</v>
      </c>
      <c r="G39" s="17">
        <v>43153</v>
      </c>
      <c r="H39" s="12">
        <v>6.29</v>
      </c>
      <c r="I39" s="11">
        <f t="shared" si="0"/>
        <v>2</v>
      </c>
      <c r="J39" s="18">
        <f t="shared" si="1"/>
        <v>248.00000000000006</v>
      </c>
      <c r="K39" s="19">
        <f t="shared" si="2"/>
        <v>0.2455445544554456</v>
      </c>
      <c r="L39" s="20">
        <f t="shared" si="3"/>
        <v>11405.4</v>
      </c>
      <c r="M39" s="9">
        <f t="shared" si="4"/>
        <v>2</v>
      </c>
      <c r="N39" s="21"/>
    </row>
    <row r="40" spans="1:14" s="13" customFormat="1" ht="12" x14ac:dyDescent="0.15">
      <c r="A40" s="13" t="s">
        <v>17</v>
      </c>
      <c r="B40" s="23" t="s">
        <v>305</v>
      </c>
      <c r="C40" s="15" t="s">
        <v>56</v>
      </c>
      <c r="D40" s="9" t="s">
        <v>61</v>
      </c>
      <c r="E40" s="16">
        <v>43152</v>
      </c>
      <c r="F40" s="12">
        <v>1.03</v>
      </c>
      <c r="G40" s="17">
        <v>43157</v>
      </c>
      <c r="H40" s="12">
        <v>1.1000000000000001</v>
      </c>
      <c r="I40" s="11">
        <f t="shared" si="0"/>
        <v>11</v>
      </c>
      <c r="J40" s="18">
        <f t="shared" si="1"/>
        <v>77.000000000000071</v>
      </c>
      <c r="K40" s="19">
        <f t="shared" si="2"/>
        <v>6.7961165048543742E-2</v>
      </c>
      <c r="L40" s="20">
        <f t="shared" si="3"/>
        <v>11482.4</v>
      </c>
      <c r="M40" s="9">
        <f t="shared" si="4"/>
        <v>5</v>
      </c>
      <c r="N40" s="14"/>
    </row>
    <row r="41" spans="1:14" s="13" customFormat="1" ht="12" x14ac:dyDescent="0.15">
      <c r="A41" s="13" t="s">
        <v>42</v>
      </c>
      <c r="B41" s="23" t="s">
        <v>313</v>
      </c>
      <c r="C41" s="15" t="s">
        <v>56</v>
      </c>
      <c r="D41" s="9" t="s">
        <v>58</v>
      </c>
      <c r="E41" s="16">
        <v>43152</v>
      </c>
      <c r="F41" s="12">
        <v>2.7</v>
      </c>
      <c r="G41" s="17">
        <v>43157</v>
      </c>
      <c r="H41" s="12">
        <v>3.55</v>
      </c>
      <c r="I41" s="11">
        <f t="shared" si="0"/>
        <v>4</v>
      </c>
      <c r="J41" s="18">
        <f t="shared" si="1"/>
        <v>339.99999999999989</v>
      </c>
      <c r="K41" s="19">
        <f t="shared" si="2"/>
        <v>0.31481481481481466</v>
      </c>
      <c r="L41" s="20">
        <f t="shared" si="3"/>
        <v>11822.4</v>
      </c>
      <c r="M41" s="9">
        <f t="shared" si="4"/>
        <v>5</v>
      </c>
      <c r="N41" s="21"/>
    </row>
    <row r="42" spans="1:14" s="13" customFormat="1" ht="12" x14ac:dyDescent="0.15">
      <c r="A42" s="13" t="s">
        <v>59</v>
      </c>
      <c r="B42" s="23" t="s">
        <v>323</v>
      </c>
      <c r="C42" s="15" t="s">
        <v>56</v>
      </c>
      <c r="D42" s="9" t="s">
        <v>60</v>
      </c>
      <c r="E42" s="16">
        <v>43152</v>
      </c>
      <c r="F42" s="12">
        <v>5.55</v>
      </c>
      <c r="G42" s="17">
        <v>43158</v>
      </c>
      <c r="H42" s="12">
        <v>7.9</v>
      </c>
      <c r="I42" s="11">
        <f t="shared" si="0"/>
        <v>2</v>
      </c>
      <c r="J42" s="18">
        <f t="shared" si="1"/>
        <v>470.00000000000011</v>
      </c>
      <c r="K42" s="19">
        <f t="shared" si="2"/>
        <v>0.42342342342342354</v>
      </c>
      <c r="L42" s="20">
        <f t="shared" si="3"/>
        <v>12292.4</v>
      </c>
      <c r="M42" s="9">
        <f t="shared" si="4"/>
        <v>6</v>
      </c>
      <c r="N42" s="21"/>
    </row>
    <row r="43" spans="1:14" s="13" customFormat="1" ht="12" x14ac:dyDescent="0.15">
      <c r="A43" s="13" t="s">
        <v>21</v>
      </c>
      <c r="B43" s="23" t="s">
        <v>334</v>
      </c>
      <c r="C43" s="15" t="s">
        <v>56</v>
      </c>
      <c r="D43" s="9" t="s">
        <v>22</v>
      </c>
      <c r="E43" s="16">
        <v>43152</v>
      </c>
      <c r="F43" s="12">
        <v>5.25</v>
      </c>
      <c r="G43" s="17">
        <v>43157</v>
      </c>
      <c r="H43" s="12">
        <v>6.54</v>
      </c>
      <c r="I43" s="11">
        <f t="shared" si="0"/>
        <v>2</v>
      </c>
      <c r="J43" s="18">
        <f t="shared" si="1"/>
        <v>258</v>
      </c>
      <c r="K43" s="19">
        <f t="shared" si="2"/>
        <v>0.24571428571428572</v>
      </c>
      <c r="L43" s="20">
        <f t="shared" si="3"/>
        <v>12550.4</v>
      </c>
      <c r="M43" s="9">
        <f t="shared" si="4"/>
        <v>5</v>
      </c>
      <c r="N43" s="21"/>
    </row>
    <row r="44" spans="1:14" s="13" customFormat="1" ht="12" x14ac:dyDescent="0.15">
      <c r="A44" s="13" t="s">
        <v>19</v>
      </c>
      <c r="B44" s="23" t="s">
        <v>312</v>
      </c>
      <c r="C44" s="15" t="s">
        <v>56</v>
      </c>
      <c r="D44" s="9" t="s">
        <v>62</v>
      </c>
      <c r="E44" s="16">
        <v>43153</v>
      </c>
      <c r="F44" s="12">
        <v>5.26</v>
      </c>
      <c r="G44" s="17">
        <v>43157</v>
      </c>
      <c r="H44" s="12">
        <v>7.83</v>
      </c>
      <c r="I44" s="11">
        <f t="shared" si="0"/>
        <v>2</v>
      </c>
      <c r="J44" s="18">
        <f t="shared" si="1"/>
        <v>514</v>
      </c>
      <c r="K44" s="19">
        <f t="shared" si="2"/>
        <v>0.48859315589353619</v>
      </c>
      <c r="L44" s="20">
        <f t="shared" si="3"/>
        <v>13064.4</v>
      </c>
      <c r="M44" s="9">
        <f t="shared" si="4"/>
        <v>4</v>
      </c>
      <c r="N44" s="21"/>
    </row>
    <row r="45" spans="1:14" s="13" customFormat="1" ht="12" x14ac:dyDescent="0.15">
      <c r="A45" s="13" t="s">
        <v>37</v>
      </c>
      <c r="B45" s="23" t="s">
        <v>302</v>
      </c>
      <c r="C45" s="15" t="s">
        <v>56</v>
      </c>
      <c r="D45" s="9" t="s">
        <v>38</v>
      </c>
      <c r="E45" s="16">
        <v>43154</v>
      </c>
      <c r="F45" s="12">
        <v>5.2700000000000005</v>
      </c>
      <c r="G45" s="17">
        <v>43165</v>
      </c>
      <c r="H45" s="12">
        <v>6.4</v>
      </c>
      <c r="I45" s="11">
        <f t="shared" si="0"/>
        <v>2</v>
      </c>
      <c r="J45" s="18">
        <f t="shared" si="1"/>
        <v>225.99999999999997</v>
      </c>
      <c r="K45" s="19">
        <f t="shared" si="2"/>
        <v>0.21442125237191648</v>
      </c>
      <c r="L45" s="20">
        <f t="shared" si="3"/>
        <v>13290.4</v>
      </c>
      <c r="M45" s="9">
        <f t="shared" si="4"/>
        <v>11</v>
      </c>
    </row>
    <row r="46" spans="1:14" s="13" customFormat="1" ht="12" x14ac:dyDescent="0.15">
      <c r="A46" s="13" t="s">
        <v>39</v>
      </c>
      <c r="B46" s="23" t="s">
        <v>307</v>
      </c>
      <c r="C46" s="15" t="s">
        <v>56</v>
      </c>
      <c r="D46" s="9" t="s">
        <v>63</v>
      </c>
      <c r="E46" s="16">
        <v>43158</v>
      </c>
      <c r="F46" s="12">
        <v>2.4500000000000002</v>
      </c>
      <c r="G46" s="17">
        <v>43202</v>
      </c>
      <c r="H46" s="12">
        <v>1.3</v>
      </c>
      <c r="I46" s="11">
        <f t="shared" si="0"/>
        <v>4</v>
      </c>
      <c r="J46" s="18">
        <f t="shared" si="1"/>
        <v>-460.00000000000006</v>
      </c>
      <c r="K46" s="19">
        <f t="shared" si="2"/>
        <v>-0.46938775510204084</v>
      </c>
      <c r="L46" s="20">
        <f t="shared" si="3"/>
        <v>12830.4</v>
      </c>
      <c r="M46" s="9">
        <f t="shared" si="4"/>
        <v>44</v>
      </c>
      <c r="N46" s="21"/>
    </row>
    <row r="47" spans="1:14" s="13" customFormat="1" ht="12" x14ac:dyDescent="0.15">
      <c r="A47" s="13" t="s">
        <v>42</v>
      </c>
      <c r="B47" s="23" t="s">
        <v>313</v>
      </c>
      <c r="C47" s="15" t="s">
        <v>56</v>
      </c>
      <c r="D47" s="9" t="s">
        <v>58</v>
      </c>
      <c r="E47" s="16">
        <v>43159</v>
      </c>
      <c r="F47" s="12">
        <v>2.41</v>
      </c>
      <c r="G47" s="17">
        <v>43195</v>
      </c>
      <c r="H47" s="12">
        <v>2.4900000000000002</v>
      </c>
      <c r="I47" s="11">
        <f t="shared" si="0"/>
        <v>4</v>
      </c>
      <c r="J47" s="18">
        <f t="shared" si="1"/>
        <v>32.000000000000028</v>
      </c>
      <c r="K47" s="19">
        <f t="shared" si="2"/>
        <v>3.3195020746887995E-2</v>
      </c>
      <c r="L47" s="20">
        <f t="shared" si="3"/>
        <v>12862.4</v>
      </c>
      <c r="M47" s="9">
        <f t="shared" si="4"/>
        <v>36</v>
      </c>
      <c r="N47" s="14"/>
    </row>
    <row r="48" spans="1:14" s="13" customFormat="1" ht="12" x14ac:dyDescent="0.15">
      <c r="A48" s="13" t="s">
        <v>49</v>
      </c>
      <c r="B48" s="23" t="s">
        <v>327</v>
      </c>
      <c r="C48" s="15" t="s">
        <v>56</v>
      </c>
      <c r="D48" s="9" t="s">
        <v>50</v>
      </c>
      <c r="E48" s="16">
        <v>43159</v>
      </c>
      <c r="F48" s="12">
        <v>4.5600000000000005</v>
      </c>
      <c r="G48" s="17">
        <v>43187</v>
      </c>
      <c r="H48" s="12">
        <f>F48*0.4</f>
        <v>1.8240000000000003</v>
      </c>
      <c r="I48" s="11">
        <f t="shared" si="0"/>
        <v>2</v>
      </c>
      <c r="J48" s="18">
        <f t="shared" si="1"/>
        <v>-547.20000000000005</v>
      </c>
      <c r="K48" s="19">
        <f t="shared" si="2"/>
        <v>-0.6</v>
      </c>
      <c r="L48" s="20">
        <f t="shared" si="3"/>
        <v>12315.199999999999</v>
      </c>
      <c r="M48" s="9">
        <f t="shared" si="4"/>
        <v>28</v>
      </c>
      <c r="N48" s="21"/>
    </row>
    <row r="49" spans="1:14" s="13" customFormat="1" ht="12" x14ac:dyDescent="0.15">
      <c r="A49" s="13" t="s">
        <v>34</v>
      </c>
      <c r="B49" s="23" t="s">
        <v>332</v>
      </c>
      <c r="C49" s="15" t="s">
        <v>56</v>
      </c>
      <c r="D49" s="9" t="s">
        <v>57</v>
      </c>
      <c r="E49" s="16">
        <v>43159</v>
      </c>
      <c r="F49" s="12">
        <v>5.75</v>
      </c>
      <c r="G49" s="17">
        <v>43168</v>
      </c>
      <c r="H49" s="12">
        <v>8.6</v>
      </c>
      <c r="I49" s="11">
        <f t="shared" si="0"/>
        <v>2</v>
      </c>
      <c r="J49" s="18">
        <f t="shared" si="1"/>
        <v>569.99999999999989</v>
      </c>
      <c r="K49" s="19">
        <f t="shared" si="2"/>
        <v>0.49565217391304339</v>
      </c>
      <c r="L49" s="20">
        <f t="shared" si="3"/>
        <v>12885.199999999999</v>
      </c>
      <c r="M49" s="9">
        <f t="shared" si="4"/>
        <v>9</v>
      </c>
      <c r="N49" s="21"/>
    </row>
    <row r="50" spans="1:14" s="13" customFormat="1" ht="12" x14ac:dyDescent="0.15">
      <c r="A50" s="13" t="s">
        <v>27</v>
      </c>
      <c r="B50" s="23" t="s">
        <v>311</v>
      </c>
      <c r="C50" s="15" t="s">
        <v>56</v>
      </c>
      <c r="D50" s="9" t="s">
        <v>66</v>
      </c>
      <c r="E50" s="16">
        <v>43160</v>
      </c>
      <c r="F50" s="12">
        <v>3.3000000000000003</v>
      </c>
      <c r="G50" s="17">
        <v>43168</v>
      </c>
      <c r="H50" s="12">
        <v>4.75</v>
      </c>
      <c r="I50" s="11">
        <f t="shared" si="0"/>
        <v>3</v>
      </c>
      <c r="J50" s="18">
        <f t="shared" si="1"/>
        <v>434.99999999999994</v>
      </c>
      <c r="K50" s="19">
        <f t="shared" si="2"/>
        <v>0.43939393939393928</v>
      </c>
      <c r="L50" s="20">
        <f t="shared" si="3"/>
        <v>13320.199999999999</v>
      </c>
      <c r="M50" s="9">
        <f t="shared" si="4"/>
        <v>8</v>
      </c>
      <c r="N50" s="21"/>
    </row>
    <row r="51" spans="1:14" s="13" customFormat="1" ht="12" x14ac:dyDescent="0.15">
      <c r="A51" s="13" t="s">
        <v>59</v>
      </c>
      <c r="B51" s="23" t="s">
        <v>323</v>
      </c>
      <c r="C51" s="15" t="s">
        <v>56</v>
      </c>
      <c r="D51" s="9" t="s">
        <v>65</v>
      </c>
      <c r="E51" s="16">
        <v>43160</v>
      </c>
      <c r="F51" s="12">
        <v>3.62</v>
      </c>
      <c r="G51" s="17">
        <v>43165</v>
      </c>
      <c r="H51" s="12">
        <v>5.4</v>
      </c>
      <c r="I51" s="11">
        <f t="shared" si="0"/>
        <v>3</v>
      </c>
      <c r="J51" s="18">
        <f t="shared" si="1"/>
        <v>534.00000000000011</v>
      </c>
      <c r="K51" s="19">
        <f t="shared" si="2"/>
        <v>0.49171270718232052</v>
      </c>
      <c r="L51" s="20">
        <f t="shared" si="3"/>
        <v>13854.199999999999</v>
      </c>
      <c r="M51" s="9">
        <f t="shared" si="4"/>
        <v>5</v>
      </c>
      <c r="N51" s="21"/>
    </row>
    <row r="52" spans="1:14" s="13" customFormat="1" ht="12" x14ac:dyDescent="0.15">
      <c r="A52" s="13" t="s">
        <v>64</v>
      </c>
      <c r="B52" s="23" t="s">
        <v>340</v>
      </c>
      <c r="C52" s="15" t="s">
        <v>56</v>
      </c>
      <c r="D52" s="15" t="s">
        <v>38</v>
      </c>
      <c r="E52" s="16">
        <v>43160</v>
      </c>
      <c r="F52" s="12">
        <v>2.06</v>
      </c>
      <c r="G52" s="17">
        <v>43167</v>
      </c>
      <c r="H52" s="12">
        <v>3.41</v>
      </c>
      <c r="I52" s="11">
        <f t="shared" si="0"/>
        <v>5</v>
      </c>
      <c r="J52" s="18">
        <f t="shared" si="1"/>
        <v>675</v>
      </c>
      <c r="K52" s="19">
        <f t="shared" si="2"/>
        <v>0.65533980582524276</v>
      </c>
      <c r="L52" s="20">
        <f t="shared" si="3"/>
        <v>14529.199999999999</v>
      </c>
      <c r="M52" s="9">
        <f t="shared" si="4"/>
        <v>7</v>
      </c>
      <c r="N52" s="21"/>
    </row>
    <row r="53" spans="1:14" s="13" customFormat="1" ht="12" x14ac:dyDescent="0.15">
      <c r="A53" s="13" t="s">
        <v>37</v>
      </c>
      <c r="B53" s="23" t="s">
        <v>302</v>
      </c>
      <c r="C53" s="15" t="s">
        <v>56</v>
      </c>
      <c r="D53" s="9" t="s">
        <v>38</v>
      </c>
      <c r="E53" s="16">
        <v>43167</v>
      </c>
      <c r="F53" s="12">
        <v>5.3500000000000005</v>
      </c>
      <c r="G53" s="17">
        <v>43187</v>
      </c>
      <c r="H53" s="12">
        <v>6.9</v>
      </c>
      <c r="I53" s="11">
        <f t="shared" si="0"/>
        <v>2</v>
      </c>
      <c r="J53" s="18">
        <f t="shared" si="1"/>
        <v>309.99999999999994</v>
      </c>
      <c r="K53" s="19">
        <f t="shared" si="2"/>
        <v>0.28971962616822422</v>
      </c>
      <c r="L53" s="20">
        <f t="shared" si="3"/>
        <v>14839.199999999999</v>
      </c>
      <c r="M53" s="9">
        <f t="shared" si="4"/>
        <v>20</v>
      </c>
      <c r="N53" s="21"/>
    </row>
    <row r="54" spans="1:14" s="13" customFormat="1" ht="12" x14ac:dyDescent="0.15">
      <c r="A54" s="13" t="s">
        <v>19</v>
      </c>
      <c r="B54" s="23" t="s">
        <v>312</v>
      </c>
      <c r="C54" s="15" t="s">
        <v>56</v>
      </c>
      <c r="D54" s="9" t="s">
        <v>68</v>
      </c>
      <c r="E54" s="16">
        <v>43172</v>
      </c>
      <c r="F54" s="12">
        <v>5.6</v>
      </c>
      <c r="G54" s="17">
        <v>43175</v>
      </c>
      <c r="H54" s="12">
        <v>5.9</v>
      </c>
      <c r="I54" s="11">
        <f t="shared" si="0"/>
        <v>2</v>
      </c>
      <c r="J54" s="18">
        <f t="shared" si="1"/>
        <v>60.000000000000142</v>
      </c>
      <c r="K54" s="19">
        <f t="shared" si="2"/>
        <v>5.35714285714287E-2</v>
      </c>
      <c r="L54" s="20">
        <f t="shared" si="3"/>
        <v>14899.199999999999</v>
      </c>
      <c r="M54" s="9">
        <f t="shared" si="4"/>
        <v>3</v>
      </c>
      <c r="N54" s="21"/>
    </row>
    <row r="55" spans="1:14" s="13" customFormat="1" ht="12" x14ac:dyDescent="0.15">
      <c r="A55" s="13" t="s">
        <v>44</v>
      </c>
      <c r="B55" s="23" t="s">
        <v>321</v>
      </c>
      <c r="C55" s="15" t="s">
        <v>56</v>
      </c>
      <c r="D55" s="9" t="s">
        <v>67</v>
      </c>
      <c r="E55" s="16">
        <v>43172</v>
      </c>
      <c r="F55" s="12">
        <v>5.36</v>
      </c>
      <c r="G55" s="17">
        <v>43174</v>
      </c>
      <c r="H55" s="12">
        <v>6.26</v>
      </c>
      <c r="I55" s="11">
        <f t="shared" si="0"/>
        <v>2</v>
      </c>
      <c r="J55" s="18">
        <f t="shared" si="1"/>
        <v>179.99999999999989</v>
      </c>
      <c r="K55" s="19">
        <f t="shared" si="2"/>
        <v>0.16791044776119393</v>
      </c>
      <c r="L55" s="20">
        <f t="shared" si="3"/>
        <v>15079.199999999999</v>
      </c>
      <c r="M55" s="9">
        <f t="shared" si="4"/>
        <v>2</v>
      </c>
      <c r="N55" s="21"/>
    </row>
    <row r="56" spans="1:14" s="13" customFormat="1" ht="12" x14ac:dyDescent="0.15">
      <c r="A56" s="13" t="s">
        <v>34</v>
      </c>
      <c r="B56" s="23" t="s">
        <v>332</v>
      </c>
      <c r="C56" s="15" t="s">
        <v>70</v>
      </c>
      <c r="D56" s="9" t="s">
        <v>45</v>
      </c>
      <c r="E56" s="16">
        <v>43173</v>
      </c>
      <c r="F56" s="12">
        <v>5.74</v>
      </c>
      <c r="G56" s="17">
        <v>43175</v>
      </c>
      <c r="H56" s="12">
        <v>6.9</v>
      </c>
      <c r="I56" s="11">
        <f t="shared" si="0"/>
        <v>2</v>
      </c>
      <c r="J56" s="18">
        <f t="shared" si="1"/>
        <v>232.00000000000003</v>
      </c>
      <c r="K56" s="19">
        <f t="shared" si="2"/>
        <v>0.20209059233449478</v>
      </c>
      <c r="L56" s="20">
        <f t="shared" si="3"/>
        <v>15311.199999999999</v>
      </c>
      <c r="M56" s="9">
        <f t="shared" si="4"/>
        <v>2</v>
      </c>
      <c r="N56" s="21"/>
    </row>
    <row r="57" spans="1:14" s="13" customFormat="1" ht="12" x14ac:dyDescent="0.15">
      <c r="A57" s="13" t="s">
        <v>64</v>
      </c>
      <c r="B57" s="23" t="s">
        <v>340</v>
      </c>
      <c r="C57" s="15" t="s">
        <v>56</v>
      </c>
      <c r="D57" s="15" t="s">
        <v>69</v>
      </c>
      <c r="E57" s="16">
        <v>43173</v>
      </c>
      <c r="F57" s="12">
        <v>1.73</v>
      </c>
      <c r="G57" s="17">
        <v>43186</v>
      </c>
      <c r="H57" s="12">
        <v>3.45</v>
      </c>
      <c r="I57" s="11">
        <f t="shared" si="0"/>
        <v>6</v>
      </c>
      <c r="J57" s="18">
        <f t="shared" si="1"/>
        <v>1032</v>
      </c>
      <c r="K57" s="19">
        <f t="shared" si="2"/>
        <v>0.99421965317919092</v>
      </c>
      <c r="L57" s="20">
        <f t="shared" si="3"/>
        <v>16343.199999999999</v>
      </c>
      <c r="M57" s="9">
        <f t="shared" si="4"/>
        <v>13</v>
      </c>
      <c r="N57" s="21"/>
    </row>
    <row r="58" spans="1:14" s="13" customFormat="1" ht="12" x14ac:dyDescent="0.15">
      <c r="A58" s="23" t="s">
        <v>251</v>
      </c>
      <c r="B58" s="23" t="s">
        <v>317</v>
      </c>
      <c r="C58" s="15" t="s">
        <v>56</v>
      </c>
      <c r="D58" s="9" t="s">
        <v>255</v>
      </c>
      <c r="E58" s="16">
        <v>43175</v>
      </c>
      <c r="F58" s="12">
        <v>3.75</v>
      </c>
      <c r="G58" s="25">
        <v>43178</v>
      </c>
      <c r="H58" s="12">
        <v>4.55</v>
      </c>
      <c r="I58" s="11">
        <f t="shared" si="0"/>
        <v>3</v>
      </c>
      <c r="J58" s="18">
        <f t="shared" si="1"/>
        <v>239.99999999999994</v>
      </c>
      <c r="K58" s="19">
        <f t="shared" si="2"/>
        <v>0.21333333333333329</v>
      </c>
      <c r="L58" s="20">
        <f t="shared" si="3"/>
        <v>16583.199999999997</v>
      </c>
      <c r="M58" s="9">
        <f t="shared" si="4"/>
        <v>3</v>
      </c>
      <c r="N58" s="16"/>
    </row>
    <row r="59" spans="1:14" s="13" customFormat="1" ht="12" x14ac:dyDescent="0.15">
      <c r="A59" s="13" t="s">
        <v>46</v>
      </c>
      <c r="B59" s="23" t="s">
        <v>314</v>
      </c>
      <c r="C59" s="15" t="s">
        <v>70</v>
      </c>
      <c r="D59" s="9" t="s">
        <v>71</v>
      </c>
      <c r="E59" s="16">
        <v>43178</v>
      </c>
      <c r="F59" s="12">
        <v>4.58</v>
      </c>
      <c r="G59" s="17">
        <v>43180</v>
      </c>
      <c r="H59" s="12">
        <v>6.5</v>
      </c>
      <c r="I59" s="11">
        <f t="shared" si="0"/>
        <v>2</v>
      </c>
      <c r="J59" s="18">
        <f t="shared" si="1"/>
        <v>384</v>
      </c>
      <c r="K59" s="19">
        <f t="shared" si="2"/>
        <v>0.41921397379912662</v>
      </c>
      <c r="L59" s="20">
        <f t="shared" si="3"/>
        <v>16967.199999999997</v>
      </c>
      <c r="M59" s="9">
        <f t="shared" si="4"/>
        <v>2</v>
      </c>
      <c r="N59" s="21"/>
    </row>
    <row r="60" spans="1:14" s="13" customFormat="1" ht="12" x14ac:dyDescent="0.15">
      <c r="A60" s="13" t="s">
        <v>44</v>
      </c>
      <c r="B60" s="23" t="s">
        <v>321</v>
      </c>
      <c r="C60" s="15" t="s">
        <v>70</v>
      </c>
      <c r="D60" s="9" t="s">
        <v>52</v>
      </c>
      <c r="E60" s="16">
        <v>43178</v>
      </c>
      <c r="F60" s="12">
        <v>4.3</v>
      </c>
      <c r="G60" s="17">
        <v>43180</v>
      </c>
      <c r="H60" s="12">
        <v>3.7</v>
      </c>
      <c r="I60" s="11">
        <f t="shared" si="0"/>
        <v>2</v>
      </c>
      <c r="J60" s="18">
        <f t="shared" si="1"/>
        <v>-119.99999999999993</v>
      </c>
      <c r="K60" s="19">
        <f t="shared" si="2"/>
        <v>-0.13953488372093015</v>
      </c>
      <c r="L60" s="20">
        <f t="shared" si="3"/>
        <v>16847.199999999997</v>
      </c>
      <c r="M60" s="9">
        <f t="shared" si="4"/>
        <v>2</v>
      </c>
      <c r="N60" s="21"/>
    </row>
    <row r="61" spans="1:14" s="13" customFormat="1" ht="12" x14ac:dyDescent="0.15">
      <c r="A61" s="13" t="s">
        <v>29</v>
      </c>
      <c r="B61" s="13" t="s">
        <v>300</v>
      </c>
      <c r="C61" s="15" t="s">
        <v>70</v>
      </c>
      <c r="D61" s="9" t="s">
        <v>72</v>
      </c>
      <c r="E61" s="16">
        <v>43181</v>
      </c>
      <c r="F61" s="12">
        <v>4</v>
      </c>
      <c r="G61" s="17">
        <v>43185</v>
      </c>
      <c r="H61" s="12">
        <v>7.9</v>
      </c>
      <c r="I61" s="11">
        <f t="shared" si="0"/>
        <v>3</v>
      </c>
      <c r="J61" s="18">
        <f t="shared" si="1"/>
        <v>1170</v>
      </c>
      <c r="K61" s="19">
        <f t="shared" si="2"/>
        <v>0.97500000000000009</v>
      </c>
      <c r="L61" s="20">
        <f t="shared" si="3"/>
        <v>18017.199999999997</v>
      </c>
      <c r="M61" s="9">
        <f t="shared" si="4"/>
        <v>4</v>
      </c>
      <c r="N61" s="21"/>
    </row>
    <row r="62" spans="1:14" s="13" customFormat="1" ht="12" x14ac:dyDescent="0.15">
      <c r="A62" s="13" t="s">
        <v>34</v>
      </c>
      <c r="B62" s="23" t="s">
        <v>332</v>
      </c>
      <c r="C62" s="15" t="s">
        <v>70</v>
      </c>
      <c r="D62" s="9" t="s">
        <v>45</v>
      </c>
      <c r="E62" s="16">
        <v>43181</v>
      </c>
      <c r="F62" s="12">
        <v>5.75</v>
      </c>
      <c r="G62" s="17">
        <v>43207</v>
      </c>
      <c r="H62" s="12">
        <v>5.7</v>
      </c>
      <c r="I62" s="11">
        <f t="shared" si="0"/>
        <v>2</v>
      </c>
      <c r="J62" s="18">
        <f t="shared" si="1"/>
        <v>-9.9999999999999645</v>
      </c>
      <c r="K62" s="19">
        <f t="shared" si="2"/>
        <v>-8.6956521739130124E-3</v>
      </c>
      <c r="L62" s="20">
        <f t="shared" si="3"/>
        <v>18007.199999999997</v>
      </c>
      <c r="M62" s="9">
        <f t="shared" si="4"/>
        <v>26</v>
      </c>
      <c r="N62" s="21"/>
    </row>
    <row r="63" spans="1:14" s="13" customFormat="1" ht="12" x14ac:dyDescent="0.15">
      <c r="A63" s="13" t="s">
        <v>19</v>
      </c>
      <c r="B63" s="23" t="s">
        <v>312</v>
      </c>
      <c r="C63" s="15" t="s">
        <v>70</v>
      </c>
      <c r="D63" s="9" t="s">
        <v>73</v>
      </c>
      <c r="E63" s="16">
        <v>43186</v>
      </c>
      <c r="F63" s="12">
        <v>4.5</v>
      </c>
      <c r="G63" s="17">
        <v>43201</v>
      </c>
      <c r="H63" s="12">
        <v>2.9</v>
      </c>
      <c r="I63" s="11">
        <f t="shared" si="0"/>
        <v>2</v>
      </c>
      <c r="J63" s="18">
        <f t="shared" si="1"/>
        <v>-320</v>
      </c>
      <c r="K63" s="19">
        <f t="shared" si="2"/>
        <v>-0.35555555555555557</v>
      </c>
      <c r="L63" s="20">
        <f t="shared" si="3"/>
        <v>17687.199999999997</v>
      </c>
      <c r="M63" s="9">
        <f t="shared" si="4"/>
        <v>15</v>
      </c>
    </row>
    <row r="64" spans="1:14" s="13" customFormat="1" ht="12" x14ac:dyDescent="0.15">
      <c r="A64" s="13" t="s">
        <v>29</v>
      </c>
      <c r="B64" s="13" t="s">
        <v>300</v>
      </c>
      <c r="C64" s="15" t="s">
        <v>70</v>
      </c>
      <c r="D64" s="9" t="s">
        <v>31</v>
      </c>
      <c r="E64" s="16">
        <v>43187</v>
      </c>
      <c r="F64" s="12">
        <v>3.3000000000000003</v>
      </c>
      <c r="G64" s="17">
        <v>43195</v>
      </c>
      <c r="H64" s="12">
        <v>4.0999999999999996</v>
      </c>
      <c r="I64" s="11">
        <f t="shared" si="0"/>
        <v>3</v>
      </c>
      <c r="J64" s="18">
        <f t="shared" si="1"/>
        <v>239.9999999999998</v>
      </c>
      <c r="K64" s="19">
        <f t="shared" si="2"/>
        <v>0.24242424242424221</v>
      </c>
      <c r="L64" s="20">
        <f t="shared" si="3"/>
        <v>17927.199999999997</v>
      </c>
      <c r="M64" s="9">
        <f t="shared" si="4"/>
        <v>8</v>
      </c>
      <c r="N64" s="21"/>
    </row>
    <row r="65" spans="1:14" s="13" customFormat="1" ht="12" x14ac:dyDescent="0.15">
      <c r="A65" s="13" t="s">
        <v>64</v>
      </c>
      <c r="B65" s="23" t="s">
        <v>340</v>
      </c>
      <c r="C65" s="15" t="s">
        <v>70</v>
      </c>
      <c r="D65" s="15" t="s">
        <v>74</v>
      </c>
      <c r="E65" s="16">
        <v>43192</v>
      </c>
      <c r="F65" s="12">
        <v>3.6</v>
      </c>
      <c r="G65" s="17">
        <v>43195</v>
      </c>
      <c r="H65" s="12">
        <v>4.75</v>
      </c>
      <c r="I65" s="11">
        <f t="shared" si="0"/>
        <v>3</v>
      </c>
      <c r="J65" s="18">
        <f t="shared" si="1"/>
        <v>345</v>
      </c>
      <c r="K65" s="19">
        <f t="shared" si="2"/>
        <v>0.31944444444444442</v>
      </c>
      <c r="L65" s="20">
        <f t="shared" si="3"/>
        <v>18272.199999999997</v>
      </c>
      <c r="M65" s="9">
        <f t="shared" si="4"/>
        <v>3</v>
      </c>
      <c r="N65" s="21"/>
    </row>
    <row r="66" spans="1:14" s="13" customFormat="1" ht="12" x14ac:dyDescent="0.15">
      <c r="A66" s="13" t="s">
        <v>42</v>
      </c>
      <c r="B66" s="23" t="s">
        <v>313</v>
      </c>
      <c r="C66" s="15" t="s">
        <v>70</v>
      </c>
      <c r="D66" s="9" t="s">
        <v>43</v>
      </c>
      <c r="E66" s="16">
        <v>43200</v>
      </c>
      <c r="F66" s="12">
        <v>1.71</v>
      </c>
      <c r="G66" s="17">
        <v>43217</v>
      </c>
      <c r="H66" s="12">
        <v>2.5</v>
      </c>
      <c r="I66" s="11">
        <f t="shared" si="0"/>
        <v>7</v>
      </c>
      <c r="J66" s="18">
        <f t="shared" si="1"/>
        <v>553</v>
      </c>
      <c r="K66" s="19">
        <f t="shared" si="2"/>
        <v>0.46198830409356728</v>
      </c>
      <c r="L66" s="20">
        <f t="shared" si="3"/>
        <v>18825.199999999997</v>
      </c>
      <c r="M66" s="9">
        <f t="shared" si="4"/>
        <v>17</v>
      </c>
      <c r="N66" s="14"/>
    </row>
    <row r="67" spans="1:14" s="13" customFormat="1" ht="12" x14ac:dyDescent="0.15">
      <c r="A67" s="13" t="s">
        <v>49</v>
      </c>
      <c r="B67" s="23" t="s">
        <v>327</v>
      </c>
      <c r="C67" s="15" t="s">
        <v>70</v>
      </c>
      <c r="D67" s="9" t="s">
        <v>75</v>
      </c>
      <c r="E67" s="16">
        <v>43202</v>
      </c>
      <c r="F67" s="12">
        <v>4.5</v>
      </c>
      <c r="G67" s="17">
        <v>43222</v>
      </c>
      <c r="H67" s="12">
        <v>2.72</v>
      </c>
      <c r="I67" s="11">
        <f t="shared" si="0"/>
        <v>2</v>
      </c>
      <c r="J67" s="18">
        <f t="shared" si="1"/>
        <v>-355.99999999999994</v>
      </c>
      <c r="K67" s="19">
        <f t="shared" si="2"/>
        <v>-0.39555555555555549</v>
      </c>
      <c r="L67" s="20">
        <f t="shared" si="3"/>
        <v>18469.199999999997</v>
      </c>
      <c r="M67" s="9">
        <f t="shared" si="4"/>
        <v>20</v>
      </c>
      <c r="N67" s="21"/>
    </row>
    <row r="68" spans="1:14" s="13" customFormat="1" ht="12" x14ac:dyDescent="0.15">
      <c r="A68" s="13" t="s">
        <v>19</v>
      </c>
      <c r="B68" s="23" t="s">
        <v>312</v>
      </c>
      <c r="C68" s="15" t="s">
        <v>76</v>
      </c>
      <c r="D68" s="9" t="s">
        <v>73</v>
      </c>
      <c r="E68" s="16">
        <v>43206</v>
      </c>
      <c r="F68" s="12">
        <v>4.1500000000000004</v>
      </c>
      <c r="G68" s="17">
        <v>43208</v>
      </c>
      <c r="H68" s="12">
        <v>6.1</v>
      </c>
      <c r="I68" s="11">
        <f t="shared" si="0"/>
        <v>2</v>
      </c>
      <c r="J68" s="18">
        <f t="shared" si="1"/>
        <v>389.99999999999989</v>
      </c>
      <c r="K68" s="19">
        <f t="shared" si="2"/>
        <v>0.46987951807228895</v>
      </c>
      <c r="L68" s="20">
        <f t="shared" si="3"/>
        <v>18859.199999999997</v>
      </c>
      <c r="M68" s="9">
        <f t="shared" si="4"/>
        <v>2</v>
      </c>
      <c r="N68" s="14"/>
    </row>
    <row r="69" spans="1:14" s="13" customFormat="1" ht="12" x14ac:dyDescent="0.15">
      <c r="A69" s="13" t="s">
        <v>32</v>
      </c>
      <c r="B69" s="23" t="s">
        <v>339</v>
      </c>
      <c r="C69" s="15" t="s">
        <v>76</v>
      </c>
      <c r="D69" s="15" t="s">
        <v>43</v>
      </c>
      <c r="E69" s="16">
        <v>43206</v>
      </c>
      <c r="F69" s="12">
        <v>4.13</v>
      </c>
      <c r="G69" s="17">
        <v>43231</v>
      </c>
      <c r="H69" s="22">
        <v>3.1</v>
      </c>
      <c r="I69" s="11">
        <f t="shared" si="0"/>
        <v>2</v>
      </c>
      <c r="J69" s="18">
        <f t="shared" si="1"/>
        <v>-205.99999999999997</v>
      </c>
      <c r="K69" s="19">
        <f t="shared" si="2"/>
        <v>-0.24939467312348665</v>
      </c>
      <c r="L69" s="20">
        <f t="shared" si="3"/>
        <v>18653.199999999997</v>
      </c>
      <c r="M69" s="9">
        <f t="shared" si="4"/>
        <v>25</v>
      </c>
      <c r="N69" s="21"/>
    </row>
    <row r="70" spans="1:14" s="13" customFormat="1" ht="12" x14ac:dyDescent="0.15">
      <c r="A70" s="23" t="s">
        <v>230</v>
      </c>
      <c r="B70" s="23" t="s">
        <v>282</v>
      </c>
      <c r="C70" s="15" t="s">
        <v>70</v>
      </c>
      <c r="D70" s="9" t="s">
        <v>240</v>
      </c>
      <c r="E70" s="16">
        <v>43207</v>
      </c>
      <c r="F70" s="12">
        <v>1.94</v>
      </c>
      <c r="G70" s="25">
        <v>43220</v>
      </c>
      <c r="H70" s="12">
        <v>1.81</v>
      </c>
      <c r="I70" s="11">
        <f t="shared" si="0"/>
        <v>6</v>
      </c>
      <c r="J70" s="18">
        <f t="shared" si="1"/>
        <v>-77.999999999999943</v>
      </c>
      <c r="K70" s="19">
        <f t="shared" si="2"/>
        <v>-6.7010309278350458E-2</v>
      </c>
      <c r="L70" s="20">
        <f t="shared" si="3"/>
        <v>18575.199999999997</v>
      </c>
      <c r="M70" s="9">
        <f t="shared" si="4"/>
        <v>13</v>
      </c>
      <c r="N70" s="16"/>
    </row>
    <row r="71" spans="1:14" s="13" customFormat="1" ht="12" x14ac:dyDescent="0.15">
      <c r="A71" s="13" t="s">
        <v>173</v>
      </c>
      <c r="B71" s="13" t="s">
        <v>276</v>
      </c>
      <c r="C71" s="15" t="s">
        <v>76</v>
      </c>
      <c r="D71" s="9" t="s">
        <v>174</v>
      </c>
      <c r="E71" s="16">
        <v>43209</v>
      </c>
      <c r="F71" s="12">
        <v>0.79</v>
      </c>
      <c r="G71" s="17">
        <v>43216</v>
      </c>
      <c r="H71" s="12">
        <v>1.22</v>
      </c>
      <c r="I71" s="11">
        <f t="shared" si="0"/>
        <v>15</v>
      </c>
      <c r="J71" s="18">
        <f t="shared" si="1"/>
        <v>644.99999999999989</v>
      </c>
      <c r="K71" s="19">
        <f t="shared" si="2"/>
        <v>0.54430379746835433</v>
      </c>
      <c r="L71" s="20">
        <f t="shared" si="3"/>
        <v>19220.199999999997</v>
      </c>
      <c r="M71" s="9">
        <f t="shared" si="4"/>
        <v>7</v>
      </c>
    </row>
    <row r="72" spans="1:14" s="13" customFormat="1" ht="12" x14ac:dyDescent="0.15">
      <c r="A72" s="13" t="s">
        <v>46</v>
      </c>
      <c r="B72" s="23" t="s">
        <v>314</v>
      </c>
      <c r="C72" s="15" t="s">
        <v>76</v>
      </c>
      <c r="D72" s="9" t="s">
        <v>77</v>
      </c>
      <c r="E72" s="16">
        <v>43209</v>
      </c>
      <c r="F72" s="12">
        <v>2.69</v>
      </c>
      <c r="G72" s="17">
        <v>43224</v>
      </c>
      <c r="H72" s="12">
        <v>2.1</v>
      </c>
      <c r="I72" s="11">
        <f t="shared" si="0"/>
        <v>4</v>
      </c>
      <c r="J72" s="18">
        <f t="shared" si="1"/>
        <v>-235.99999999999994</v>
      </c>
      <c r="K72" s="19">
        <f t="shared" si="2"/>
        <v>-0.21933085501858732</v>
      </c>
      <c r="L72" s="20">
        <f t="shared" si="3"/>
        <v>18984.199999999997</v>
      </c>
      <c r="M72" s="9">
        <f t="shared" si="4"/>
        <v>15</v>
      </c>
      <c r="N72" s="21"/>
    </row>
    <row r="73" spans="1:14" s="13" customFormat="1" ht="12" x14ac:dyDescent="0.15">
      <c r="A73" s="13" t="s">
        <v>27</v>
      </c>
      <c r="B73" s="23" t="s">
        <v>311</v>
      </c>
      <c r="C73" s="15" t="s">
        <v>76</v>
      </c>
      <c r="D73" s="9" t="s">
        <v>79</v>
      </c>
      <c r="E73" s="16">
        <v>43210</v>
      </c>
      <c r="F73" s="12">
        <v>3.5500000000000003</v>
      </c>
      <c r="G73" s="17">
        <v>43217</v>
      </c>
      <c r="H73" s="12">
        <v>3.9</v>
      </c>
      <c r="I73" s="11">
        <f t="shared" ref="I73:I136" si="5">INT(12/F73)</f>
        <v>3</v>
      </c>
      <c r="J73" s="18">
        <f t="shared" ref="J73:J136" si="6">(H73-F73)*I73*100</f>
        <v>104.99999999999989</v>
      </c>
      <c r="K73" s="19">
        <f t="shared" ref="K73:K136" si="7">(H73-F73)/F73</f>
        <v>9.8591549295774544E-2</v>
      </c>
      <c r="L73" s="20">
        <f t="shared" ref="L73:L136" si="8">L72+J73</f>
        <v>19089.199999999997</v>
      </c>
      <c r="M73" s="9">
        <f t="shared" ref="M73:M136" si="9">IF((G73-E73)&lt;&gt;0,G73-E73,1)</f>
        <v>7</v>
      </c>
    </row>
    <row r="74" spans="1:14" s="13" customFormat="1" ht="12" x14ac:dyDescent="0.15">
      <c r="A74" s="13" t="s">
        <v>59</v>
      </c>
      <c r="B74" s="23" t="s">
        <v>323</v>
      </c>
      <c r="C74" s="15" t="s">
        <v>76</v>
      </c>
      <c r="D74" s="9" t="s">
        <v>78</v>
      </c>
      <c r="E74" s="16">
        <v>43210</v>
      </c>
      <c r="F74" s="12">
        <v>2.25</v>
      </c>
      <c r="G74" s="17">
        <v>43217</v>
      </c>
      <c r="H74" s="12">
        <v>2.8</v>
      </c>
      <c r="I74" s="11">
        <f t="shared" si="5"/>
        <v>5</v>
      </c>
      <c r="J74" s="18">
        <f t="shared" si="6"/>
        <v>274.99999999999989</v>
      </c>
      <c r="K74" s="19">
        <f t="shared" si="7"/>
        <v>0.24444444444444435</v>
      </c>
      <c r="L74" s="20">
        <f t="shared" si="8"/>
        <v>19364.199999999997</v>
      </c>
      <c r="M74" s="9">
        <f t="shared" si="9"/>
        <v>7</v>
      </c>
      <c r="N74" s="21"/>
    </row>
    <row r="75" spans="1:14" s="13" customFormat="1" ht="12" x14ac:dyDescent="0.15">
      <c r="A75" s="13" t="s">
        <v>34</v>
      </c>
      <c r="B75" s="23" t="s">
        <v>332</v>
      </c>
      <c r="C75" s="15" t="s">
        <v>76</v>
      </c>
      <c r="D75" s="9" t="s">
        <v>35</v>
      </c>
      <c r="E75" s="16">
        <v>43210</v>
      </c>
      <c r="F75" s="12">
        <v>3.45</v>
      </c>
      <c r="G75" s="17">
        <v>43229</v>
      </c>
      <c r="H75" s="12">
        <v>2.9</v>
      </c>
      <c r="I75" s="11">
        <f t="shared" si="5"/>
        <v>3</v>
      </c>
      <c r="J75" s="18">
        <f t="shared" si="6"/>
        <v>-165.00000000000009</v>
      </c>
      <c r="K75" s="19">
        <f t="shared" si="7"/>
        <v>-0.15942028985507253</v>
      </c>
      <c r="L75" s="20">
        <f t="shared" si="8"/>
        <v>19199.199999999997</v>
      </c>
      <c r="M75" s="9">
        <f t="shared" si="9"/>
        <v>19</v>
      </c>
      <c r="N75" s="21"/>
    </row>
    <row r="76" spans="1:14" s="13" customFormat="1" ht="12" x14ac:dyDescent="0.15">
      <c r="A76" s="13" t="s">
        <v>27</v>
      </c>
      <c r="B76" s="23" t="s">
        <v>311</v>
      </c>
      <c r="C76" s="15" t="s">
        <v>76</v>
      </c>
      <c r="D76" s="9" t="s">
        <v>79</v>
      </c>
      <c r="E76" s="16">
        <v>43221</v>
      </c>
      <c r="F76" s="12">
        <v>2.36</v>
      </c>
      <c r="G76" s="17">
        <v>43230</v>
      </c>
      <c r="H76" s="12">
        <v>3.7</v>
      </c>
      <c r="I76" s="11">
        <f t="shared" si="5"/>
        <v>5</v>
      </c>
      <c r="J76" s="18">
        <f t="shared" si="6"/>
        <v>670.00000000000011</v>
      </c>
      <c r="K76" s="19">
        <f t="shared" si="7"/>
        <v>0.56779661016949168</v>
      </c>
      <c r="L76" s="20">
        <f t="shared" si="8"/>
        <v>19869.199999999997</v>
      </c>
      <c r="M76" s="9">
        <f t="shared" si="9"/>
        <v>9</v>
      </c>
      <c r="N76" s="21"/>
    </row>
    <row r="77" spans="1:14" s="13" customFormat="1" ht="12" x14ac:dyDescent="0.15">
      <c r="A77" s="13" t="s">
        <v>42</v>
      </c>
      <c r="B77" s="23" t="s">
        <v>313</v>
      </c>
      <c r="C77" s="15" t="s">
        <v>76</v>
      </c>
      <c r="D77" s="9" t="s">
        <v>80</v>
      </c>
      <c r="E77" s="16">
        <v>43221</v>
      </c>
      <c r="F77" s="12">
        <v>1.99</v>
      </c>
      <c r="G77" s="17">
        <v>43236</v>
      </c>
      <c r="H77" s="12">
        <v>3.7</v>
      </c>
      <c r="I77" s="11">
        <f t="shared" si="5"/>
        <v>6</v>
      </c>
      <c r="J77" s="18">
        <f t="shared" si="6"/>
        <v>1026.0000000000002</v>
      </c>
      <c r="K77" s="19">
        <f t="shared" si="7"/>
        <v>0.85929648241206036</v>
      </c>
      <c r="L77" s="20">
        <f t="shared" si="8"/>
        <v>20895.199999999997</v>
      </c>
      <c r="M77" s="9">
        <f t="shared" si="9"/>
        <v>15</v>
      </c>
      <c r="N77" s="21"/>
    </row>
    <row r="78" spans="1:14" s="13" customFormat="1" ht="12" x14ac:dyDescent="0.15">
      <c r="A78" s="13" t="s">
        <v>23</v>
      </c>
      <c r="B78" s="23" t="s">
        <v>328</v>
      </c>
      <c r="C78" s="15" t="s">
        <v>76</v>
      </c>
      <c r="D78" s="9" t="s">
        <v>81</v>
      </c>
      <c r="E78" s="16">
        <v>43221</v>
      </c>
      <c r="F78" s="12">
        <v>2.2000000000000002</v>
      </c>
      <c r="G78" s="17">
        <v>43228</v>
      </c>
      <c r="H78" s="12">
        <v>3.4</v>
      </c>
      <c r="I78" s="11">
        <f t="shared" si="5"/>
        <v>5</v>
      </c>
      <c r="J78" s="18">
        <f t="shared" si="6"/>
        <v>599.99999999999977</v>
      </c>
      <c r="K78" s="19">
        <f t="shared" si="7"/>
        <v>0.5454545454545453</v>
      </c>
      <c r="L78" s="20">
        <f t="shared" si="8"/>
        <v>21495.199999999997</v>
      </c>
      <c r="M78" s="9">
        <f t="shared" si="9"/>
        <v>7</v>
      </c>
      <c r="N78" s="14"/>
    </row>
    <row r="79" spans="1:14" s="13" customFormat="1" ht="12" x14ac:dyDescent="0.15">
      <c r="A79" s="13" t="s">
        <v>39</v>
      </c>
      <c r="B79" s="23" t="s">
        <v>307</v>
      </c>
      <c r="C79" s="15" t="s">
        <v>76</v>
      </c>
      <c r="D79" s="9" t="s">
        <v>82</v>
      </c>
      <c r="E79" s="16">
        <v>43222</v>
      </c>
      <c r="F79" s="12">
        <v>3.5500000000000003</v>
      </c>
      <c r="G79" s="17">
        <v>43224</v>
      </c>
      <c r="H79" s="12">
        <v>5.0999999999999996</v>
      </c>
      <c r="I79" s="11">
        <f t="shared" si="5"/>
        <v>3</v>
      </c>
      <c r="J79" s="18">
        <f t="shared" si="6"/>
        <v>464.99999999999989</v>
      </c>
      <c r="K79" s="19">
        <f t="shared" si="7"/>
        <v>0.43661971830985896</v>
      </c>
      <c r="L79" s="20">
        <f t="shared" si="8"/>
        <v>21960.199999999997</v>
      </c>
      <c r="M79" s="9">
        <f t="shared" si="9"/>
        <v>2</v>
      </c>
      <c r="N79" s="21"/>
    </row>
    <row r="80" spans="1:14" s="13" customFormat="1" ht="12" x14ac:dyDescent="0.15">
      <c r="A80" s="13" t="s">
        <v>12</v>
      </c>
      <c r="B80" s="23" t="s">
        <v>330</v>
      </c>
      <c r="C80" s="15" t="s">
        <v>76</v>
      </c>
      <c r="D80" s="9" t="s">
        <v>77</v>
      </c>
      <c r="E80" s="16">
        <v>43222</v>
      </c>
      <c r="F80" s="12">
        <v>3.99</v>
      </c>
      <c r="G80" s="17">
        <v>43224</v>
      </c>
      <c r="H80" s="12">
        <v>4.5</v>
      </c>
      <c r="I80" s="11">
        <f t="shared" si="5"/>
        <v>3</v>
      </c>
      <c r="J80" s="18">
        <f t="shared" si="6"/>
        <v>152.99999999999994</v>
      </c>
      <c r="K80" s="19">
        <f t="shared" si="7"/>
        <v>0.12781954887218039</v>
      </c>
      <c r="L80" s="20">
        <f t="shared" si="8"/>
        <v>22113.199999999997</v>
      </c>
      <c r="M80" s="9">
        <f t="shared" si="9"/>
        <v>2</v>
      </c>
      <c r="N80" s="21"/>
    </row>
    <row r="81" spans="1:14" s="13" customFormat="1" ht="12" x14ac:dyDescent="0.15">
      <c r="A81" s="13" t="s">
        <v>41</v>
      </c>
      <c r="B81" s="23" t="s">
        <v>316</v>
      </c>
      <c r="C81" s="15" t="s">
        <v>76</v>
      </c>
      <c r="D81" s="9" t="s">
        <v>53</v>
      </c>
      <c r="E81" s="16">
        <v>43228</v>
      </c>
      <c r="F81" s="12">
        <v>2.23</v>
      </c>
      <c r="G81" s="17">
        <v>43230</v>
      </c>
      <c r="H81" s="12">
        <v>3.65</v>
      </c>
      <c r="I81" s="11">
        <f t="shared" si="5"/>
        <v>5</v>
      </c>
      <c r="J81" s="18">
        <f t="shared" si="6"/>
        <v>710</v>
      </c>
      <c r="K81" s="19">
        <f t="shared" si="7"/>
        <v>0.63677130044843044</v>
      </c>
      <c r="L81" s="20">
        <f t="shared" si="8"/>
        <v>22823.199999999997</v>
      </c>
      <c r="M81" s="9">
        <f t="shared" si="9"/>
        <v>2</v>
      </c>
      <c r="N81" s="21"/>
    </row>
    <row r="82" spans="1:14" s="13" customFormat="1" ht="12" x14ac:dyDescent="0.15">
      <c r="A82" s="13" t="s">
        <v>12</v>
      </c>
      <c r="B82" s="23" t="s">
        <v>330</v>
      </c>
      <c r="C82" s="15" t="s">
        <v>76</v>
      </c>
      <c r="D82" s="9" t="s">
        <v>77</v>
      </c>
      <c r="E82" s="16">
        <v>43229</v>
      </c>
      <c r="F82" s="12">
        <v>3.35</v>
      </c>
      <c r="G82" s="17">
        <v>43237</v>
      </c>
      <c r="H82" s="12">
        <v>5.37</v>
      </c>
      <c r="I82" s="11">
        <f t="shared" si="5"/>
        <v>3</v>
      </c>
      <c r="J82" s="18">
        <f t="shared" si="6"/>
        <v>606</v>
      </c>
      <c r="K82" s="19">
        <f t="shared" si="7"/>
        <v>0.60298507462686568</v>
      </c>
      <c r="L82" s="20">
        <f t="shared" si="8"/>
        <v>23429.199999999997</v>
      </c>
      <c r="M82" s="9">
        <f t="shared" si="9"/>
        <v>8</v>
      </c>
      <c r="N82" s="21"/>
    </row>
    <row r="83" spans="1:14" s="13" customFormat="1" ht="12" x14ac:dyDescent="0.15">
      <c r="A83" s="13" t="s">
        <v>46</v>
      </c>
      <c r="B83" s="23" t="s">
        <v>314</v>
      </c>
      <c r="C83" s="15" t="s">
        <v>83</v>
      </c>
      <c r="D83" s="9" t="s">
        <v>71</v>
      </c>
      <c r="E83" s="16">
        <v>43231</v>
      </c>
      <c r="F83" s="12">
        <v>5.07</v>
      </c>
      <c r="G83" s="17">
        <v>43255</v>
      </c>
      <c r="H83" s="12">
        <v>3.6</v>
      </c>
      <c r="I83" s="11">
        <f t="shared" si="5"/>
        <v>2</v>
      </c>
      <c r="J83" s="18">
        <f t="shared" si="6"/>
        <v>-294.00000000000006</v>
      </c>
      <c r="K83" s="19">
        <f t="shared" si="7"/>
        <v>-0.2899408284023669</v>
      </c>
      <c r="L83" s="20">
        <f t="shared" si="8"/>
        <v>23135.199999999997</v>
      </c>
      <c r="M83" s="9">
        <f t="shared" si="9"/>
        <v>24</v>
      </c>
    </row>
    <row r="84" spans="1:14" s="13" customFormat="1" ht="12" x14ac:dyDescent="0.15">
      <c r="A84" s="13" t="s">
        <v>49</v>
      </c>
      <c r="B84" s="23" t="s">
        <v>327</v>
      </c>
      <c r="C84" s="15" t="s">
        <v>83</v>
      </c>
      <c r="D84" s="9" t="s">
        <v>31</v>
      </c>
      <c r="E84" s="16">
        <v>43231</v>
      </c>
      <c r="F84" s="12">
        <v>3.99</v>
      </c>
      <c r="G84" s="17">
        <v>43257</v>
      </c>
      <c r="H84" s="12">
        <v>3.1</v>
      </c>
      <c r="I84" s="11">
        <f t="shared" si="5"/>
        <v>3</v>
      </c>
      <c r="J84" s="18">
        <f t="shared" si="6"/>
        <v>-267.00000000000006</v>
      </c>
      <c r="K84" s="19">
        <f t="shared" si="7"/>
        <v>-0.2230576441102757</v>
      </c>
      <c r="L84" s="20">
        <f t="shared" si="8"/>
        <v>22868.199999999997</v>
      </c>
      <c r="M84" s="9">
        <f t="shared" si="9"/>
        <v>26</v>
      </c>
      <c r="N84" s="21"/>
    </row>
    <row r="85" spans="1:14" s="13" customFormat="1" ht="12" x14ac:dyDescent="0.15">
      <c r="A85" s="13" t="s">
        <v>175</v>
      </c>
      <c r="B85" s="13" t="s">
        <v>297</v>
      </c>
      <c r="C85" s="15" t="s">
        <v>83</v>
      </c>
      <c r="D85" s="15" t="s">
        <v>24</v>
      </c>
      <c r="E85" s="16">
        <v>43235</v>
      </c>
      <c r="F85" s="12">
        <v>4.08</v>
      </c>
      <c r="G85" s="17">
        <v>43237</v>
      </c>
      <c r="H85" s="12">
        <v>5.38</v>
      </c>
      <c r="I85" s="11">
        <f t="shared" si="5"/>
        <v>2</v>
      </c>
      <c r="J85" s="18">
        <f t="shared" si="6"/>
        <v>259.99999999999994</v>
      </c>
      <c r="K85" s="19">
        <f t="shared" si="7"/>
        <v>0.31862745098039214</v>
      </c>
      <c r="L85" s="20">
        <f t="shared" si="8"/>
        <v>23128.199999999997</v>
      </c>
      <c r="M85" s="9">
        <f t="shared" si="9"/>
        <v>2</v>
      </c>
      <c r="N85" s="21"/>
    </row>
    <row r="86" spans="1:14" s="13" customFormat="1" ht="12" x14ac:dyDescent="0.15">
      <c r="A86" s="13" t="s">
        <v>39</v>
      </c>
      <c r="B86" s="23" t="s">
        <v>307</v>
      </c>
      <c r="C86" s="15" t="s">
        <v>83</v>
      </c>
      <c r="D86" s="9" t="s">
        <v>63</v>
      </c>
      <c r="E86" s="16">
        <v>43235</v>
      </c>
      <c r="F86" s="12">
        <v>3.0500000000000003</v>
      </c>
      <c r="G86" s="17">
        <v>43258</v>
      </c>
      <c r="H86" s="12">
        <v>4.7</v>
      </c>
      <c r="I86" s="11">
        <f t="shared" si="5"/>
        <v>3</v>
      </c>
      <c r="J86" s="18">
        <f t="shared" si="6"/>
        <v>494.99999999999994</v>
      </c>
      <c r="K86" s="19">
        <f t="shared" si="7"/>
        <v>0.54098360655737698</v>
      </c>
      <c r="L86" s="20">
        <f t="shared" si="8"/>
        <v>23623.199999999997</v>
      </c>
      <c r="M86" s="9">
        <f t="shared" si="9"/>
        <v>23</v>
      </c>
      <c r="N86" s="14"/>
    </row>
    <row r="87" spans="1:14" s="13" customFormat="1" ht="12" x14ac:dyDescent="0.15">
      <c r="A87" s="13" t="s">
        <v>41</v>
      </c>
      <c r="B87" s="23" t="s">
        <v>316</v>
      </c>
      <c r="C87" s="15" t="s">
        <v>83</v>
      </c>
      <c r="D87" s="9" t="s">
        <v>84</v>
      </c>
      <c r="E87" s="16">
        <v>43235</v>
      </c>
      <c r="F87" s="12">
        <v>2.16</v>
      </c>
      <c r="G87" s="17">
        <v>43242</v>
      </c>
      <c r="H87" s="12">
        <v>2.9</v>
      </c>
      <c r="I87" s="11">
        <f t="shared" si="5"/>
        <v>5</v>
      </c>
      <c r="J87" s="18">
        <f t="shared" si="6"/>
        <v>369.99999999999989</v>
      </c>
      <c r="K87" s="19">
        <f t="shared" si="7"/>
        <v>0.34259259259259245</v>
      </c>
      <c r="L87" s="20">
        <f t="shared" si="8"/>
        <v>23993.199999999997</v>
      </c>
      <c r="M87" s="9">
        <f t="shared" si="9"/>
        <v>7</v>
      </c>
      <c r="N87" s="21"/>
    </row>
    <row r="88" spans="1:14" s="13" customFormat="1" ht="12" x14ac:dyDescent="0.15">
      <c r="A88" s="13" t="s">
        <v>21</v>
      </c>
      <c r="B88" s="23" t="s">
        <v>334</v>
      </c>
      <c r="C88" s="15" t="s">
        <v>83</v>
      </c>
      <c r="D88" s="9" t="s">
        <v>57</v>
      </c>
      <c r="E88" s="16">
        <v>43235</v>
      </c>
      <c r="F88" s="12">
        <v>3.97</v>
      </c>
      <c r="G88" s="17">
        <v>43257</v>
      </c>
      <c r="H88" s="12">
        <v>6.7</v>
      </c>
      <c r="I88" s="11">
        <f t="shared" si="5"/>
        <v>3</v>
      </c>
      <c r="J88" s="18">
        <f t="shared" si="6"/>
        <v>819</v>
      </c>
      <c r="K88" s="19">
        <f t="shared" si="7"/>
        <v>0.68765743073047858</v>
      </c>
      <c r="L88" s="20">
        <f t="shared" si="8"/>
        <v>24812.199999999997</v>
      </c>
      <c r="M88" s="9">
        <f t="shared" si="9"/>
        <v>22</v>
      </c>
      <c r="N88" s="21"/>
    </row>
    <row r="89" spans="1:14" s="13" customFormat="1" ht="12" x14ac:dyDescent="0.15">
      <c r="A89" s="23" t="s">
        <v>234</v>
      </c>
      <c r="B89" s="23" t="s">
        <v>279</v>
      </c>
      <c r="C89" s="15" t="s">
        <v>76</v>
      </c>
      <c r="D89" s="9" t="s">
        <v>252</v>
      </c>
      <c r="E89" s="16">
        <v>43236</v>
      </c>
      <c r="F89" s="12">
        <v>1.64</v>
      </c>
      <c r="G89" s="25">
        <v>43249</v>
      </c>
      <c r="H89" s="12">
        <v>2.5</v>
      </c>
      <c r="I89" s="11">
        <f t="shared" si="5"/>
        <v>7</v>
      </c>
      <c r="J89" s="18">
        <f t="shared" si="6"/>
        <v>602</v>
      </c>
      <c r="K89" s="19">
        <f t="shared" si="7"/>
        <v>0.52439024390243916</v>
      </c>
      <c r="L89" s="20">
        <f t="shared" si="8"/>
        <v>25414.199999999997</v>
      </c>
      <c r="M89" s="9">
        <f t="shared" si="9"/>
        <v>13</v>
      </c>
      <c r="N89" s="16"/>
    </row>
    <row r="90" spans="1:14" s="13" customFormat="1" ht="12" x14ac:dyDescent="0.15">
      <c r="A90" s="13" t="s">
        <v>44</v>
      </c>
      <c r="B90" s="23" t="s">
        <v>321</v>
      </c>
      <c r="C90" s="15" t="s">
        <v>83</v>
      </c>
      <c r="D90" s="9" t="s">
        <v>82</v>
      </c>
      <c r="E90" s="16">
        <v>43242</v>
      </c>
      <c r="F90" s="12">
        <v>2.29</v>
      </c>
      <c r="G90" s="17">
        <v>43244</v>
      </c>
      <c r="H90" s="12">
        <v>2.75</v>
      </c>
      <c r="I90" s="11">
        <f t="shared" si="5"/>
        <v>5</v>
      </c>
      <c r="J90" s="18">
        <f t="shared" si="6"/>
        <v>229.99999999999997</v>
      </c>
      <c r="K90" s="19">
        <f t="shared" si="7"/>
        <v>0.20087336244541482</v>
      </c>
      <c r="L90" s="20">
        <f t="shared" si="8"/>
        <v>25644.199999999997</v>
      </c>
      <c r="M90" s="9">
        <f t="shared" si="9"/>
        <v>2</v>
      </c>
      <c r="N90" s="21"/>
    </row>
    <row r="91" spans="1:14" s="13" customFormat="1" ht="12" x14ac:dyDescent="0.15">
      <c r="A91" s="13" t="s">
        <v>12</v>
      </c>
      <c r="B91" s="23" t="s">
        <v>330</v>
      </c>
      <c r="C91" s="15" t="s">
        <v>83</v>
      </c>
      <c r="D91" s="9" t="s">
        <v>85</v>
      </c>
      <c r="E91" s="16">
        <v>43242</v>
      </c>
      <c r="F91" s="12">
        <v>2.1</v>
      </c>
      <c r="G91" s="17">
        <v>43258</v>
      </c>
      <c r="H91" s="12">
        <f>F91*0.4</f>
        <v>0.84000000000000008</v>
      </c>
      <c r="I91" s="11">
        <f t="shared" si="5"/>
        <v>5</v>
      </c>
      <c r="J91" s="18">
        <f t="shared" si="6"/>
        <v>-630</v>
      </c>
      <c r="K91" s="19">
        <f t="shared" si="7"/>
        <v>-0.6</v>
      </c>
      <c r="L91" s="20">
        <f t="shared" si="8"/>
        <v>25014.199999999997</v>
      </c>
      <c r="M91" s="9">
        <f t="shared" si="9"/>
        <v>16</v>
      </c>
    </row>
    <row r="92" spans="1:14" s="13" customFormat="1" ht="12" x14ac:dyDescent="0.15">
      <c r="A92" s="13" t="s">
        <v>37</v>
      </c>
      <c r="B92" s="23" t="s">
        <v>302</v>
      </c>
      <c r="C92" s="15" t="s">
        <v>83</v>
      </c>
      <c r="D92" s="9" t="s">
        <v>54</v>
      </c>
      <c r="E92" s="16">
        <v>43243</v>
      </c>
      <c r="F92" s="12">
        <v>2.35</v>
      </c>
      <c r="G92" s="17">
        <v>43252</v>
      </c>
      <c r="H92" s="12">
        <v>6.5</v>
      </c>
      <c r="I92" s="11">
        <f t="shared" si="5"/>
        <v>5</v>
      </c>
      <c r="J92" s="18">
        <f t="shared" si="6"/>
        <v>2075</v>
      </c>
      <c r="K92" s="19">
        <f t="shared" si="7"/>
        <v>1.7659574468085106</v>
      </c>
      <c r="L92" s="20">
        <f t="shared" si="8"/>
        <v>27089.199999999997</v>
      </c>
      <c r="M92" s="9">
        <f t="shared" si="9"/>
        <v>9</v>
      </c>
      <c r="N92" s="21"/>
    </row>
    <row r="93" spans="1:14" s="13" customFormat="1" ht="12" x14ac:dyDescent="0.15">
      <c r="A93" s="13" t="s">
        <v>41</v>
      </c>
      <c r="B93" s="23" t="s">
        <v>316</v>
      </c>
      <c r="C93" s="15" t="s">
        <v>83</v>
      </c>
      <c r="D93" s="9" t="s">
        <v>33</v>
      </c>
      <c r="E93" s="16">
        <v>43244</v>
      </c>
      <c r="F93" s="12">
        <v>1.05</v>
      </c>
      <c r="G93" s="17">
        <v>43258</v>
      </c>
      <c r="H93" s="12">
        <v>1.75</v>
      </c>
      <c r="I93" s="11">
        <f t="shared" si="5"/>
        <v>11</v>
      </c>
      <c r="J93" s="18">
        <f t="shared" si="6"/>
        <v>769.99999999999989</v>
      </c>
      <c r="K93" s="19">
        <f t="shared" si="7"/>
        <v>0.66666666666666663</v>
      </c>
      <c r="L93" s="20">
        <f t="shared" si="8"/>
        <v>27859.199999999997</v>
      </c>
      <c r="M93" s="9">
        <f t="shared" si="9"/>
        <v>14</v>
      </c>
      <c r="N93" s="21"/>
    </row>
    <row r="94" spans="1:14" s="13" customFormat="1" ht="12" x14ac:dyDescent="0.15">
      <c r="A94" s="13" t="s">
        <v>34</v>
      </c>
      <c r="B94" s="23" t="s">
        <v>332</v>
      </c>
      <c r="C94" s="15" t="s">
        <v>83</v>
      </c>
      <c r="D94" s="9" t="s">
        <v>86</v>
      </c>
      <c r="E94" s="16">
        <v>43255</v>
      </c>
      <c r="F94" s="12">
        <v>3.8200000000000003</v>
      </c>
      <c r="G94" s="17">
        <v>43262</v>
      </c>
      <c r="H94" s="12">
        <v>5.0999999999999996</v>
      </c>
      <c r="I94" s="11">
        <f t="shared" si="5"/>
        <v>3</v>
      </c>
      <c r="J94" s="18">
        <f t="shared" si="6"/>
        <v>383.99999999999983</v>
      </c>
      <c r="K94" s="19">
        <f t="shared" si="7"/>
        <v>0.33507853403141341</v>
      </c>
      <c r="L94" s="20">
        <f t="shared" si="8"/>
        <v>28243.199999999997</v>
      </c>
      <c r="M94" s="9">
        <f t="shared" si="9"/>
        <v>7</v>
      </c>
      <c r="N94" s="21"/>
    </row>
    <row r="95" spans="1:14" s="13" customFormat="1" ht="12" x14ac:dyDescent="0.15">
      <c r="A95" s="13" t="s">
        <v>37</v>
      </c>
      <c r="B95" s="23" t="s">
        <v>302</v>
      </c>
      <c r="C95" s="15" t="s">
        <v>83</v>
      </c>
      <c r="D95" s="9" t="s">
        <v>88</v>
      </c>
      <c r="E95" s="16">
        <v>43258</v>
      </c>
      <c r="F95" s="12">
        <v>3.35</v>
      </c>
      <c r="G95" s="17">
        <v>43264</v>
      </c>
      <c r="H95" s="12">
        <v>4.5</v>
      </c>
      <c r="I95" s="11">
        <f t="shared" si="5"/>
        <v>3</v>
      </c>
      <c r="J95" s="18">
        <f t="shared" si="6"/>
        <v>345</v>
      </c>
      <c r="K95" s="19">
        <f t="shared" si="7"/>
        <v>0.34328358208955223</v>
      </c>
      <c r="L95" s="20">
        <f t="shared" si="8"/>
        <v>28588.199999999997</v>
      </c>
      <c r="M95" s="9">
        <f t="shared" si="9"/>
        <v>6</v>
      </c>
      <c r="N95" s="21"/>
    </row>
    <row r="96" spans="1:14" s="13" customFormat="1" ht="12" x14ac:dyDescent="0.15">
      <c r="A96" s="13" t="s">
        <v>27</v>
      </c>
      <c r="B96" s="23" t="s">
        <v>311</v>
      </c>
      <c r="C96" s="15" t="s">
        <v>83</v>
      </c>
      <c r="D96" s="9" t="s">
        <v>26</v>
      </c>
      <c r="E96" s="16">
        <v>43258</v>
      </c>
      <c r="F96" s="12">
        <v>3.52</v>
      </c>
      <c r="G96" s="17">
        <v>43293</v>
      </c>
      <c r="H96" s="12">
        <v>4.24</v>
      </c>
      <c r="I96" s="11">
        <f t="shared" si="5"/>
        <v>3</v>
      </c>
      <c r="J96" s="18">
        <f t="shared" si="6"/>
        <v>216.00000000000006</v>
      </c>
      <c r="K96" s="19">
        <f t="shared" si="7"/>
        <v>0.20454545454545461</v>
      </c>
      <c r="L96" s="20">
        <f t="shared" si="8"/>
        <v>28804.199999999997</v>
      </c>
      <c r="M96" s="9">
        <f t="shared" si="9"/>
        <v>35</v>
      </c>
      <c r="N96" s="21"/>
    </row>
    <row r="97" spans="1:14" s="13" customFormat="1" ht="12" x14ac:dyDescent="0.15">
      <c r="A97" s="13" t="s">
        <v>19</v>
      </c>
      <c r="B97" s="23" t="s">
        <v>312</v>
      </c>
      <c r="C97" s="15" t="s">
        <v>83</v>
      </c>
      <c r="D97" s="9" t="s">
        <v>87</v>
      </c>
      <c r="E97" s="16">
        <v>43258</v>
      </c>
      <c r="F97" s="12">
        <v>3.97</v>
      </c>
      <c r="G97" s="17">
        <v>43264</v>
      </c>
      <c r="H97" s="12">
        <v>7.82</v>
      </c>
      <c r="I97" s="11">
        <f t="shared" si="5"/>
        <v>3</v>
      </c>
      <c r="J97" s="18">
        <f t="shared" si="6"/>
        <v>1155</v>
      </c>
      <c r="K97" s="19">
        <f t="shared" si="7"/>
        <v>0.96977329974811077</v>
      </c>
      <c r="L97" s="20">
        <f t="shared" si="8"/>
        <v>29959.199999999997</v>
      </c>
      <c r="M97" s="9">
        <f t="shared" si="9"/>
        <v>6</v>
      </c>
      <c r="N97" s="21"/>
    </row>
    <row r="98" spans="1:14" s="13" customFormat="1" ht="12" x14ac:dyDescent="0.15">
      <c r="A98" s="13" t="s">
        <v>46</v>
      </c>
      <c r="B98" s="23" t="s">
        <v>314</v>
      </c>
      <c r="C98" s="15" t="s">
        <v>83</v>
      </c>
      <c r="D98" s="9" t="s">
        <v>71</v>
      </c>
      <c r="E98" s="16">
        <v>43258</v>
      </c>
      <c r="F98" s="12">
        <v>3.16</v>
      </c>
      <c r="G98" s="17">
        <v>43276</v>
      </c>
      <c r="H98" s="12">
        <f>F98*0.4</f>
        <v>1.2640000000000002</v>
      </c>
      <c r="I98" s="11">
        <f t="shared" si="5"/>
        <v>3</v>
      </c>
      <c r="J98" s="18">
        <f t="shared" si="6"/>
        <v>-568.79999999999995</v>
      </c>
      <c r="K98" s="19">
        <f t="shared" si="7"/>
        <v>-0.6</v>
      </c>
      <c r="L98" s="20">
        <f t="shared" si="8"/>
        <v>29390.399999999998</v>
      </c>
      <c r="M98" s="9">
        <f t="shared" si="9"/>
        <v>18</v>
      </c>
      <c r="N98" s="14"/>
    </row>
    <row r="99" spans="1:14" s="13" customFormat="1" ht="12" x14ac:dyDescent="0.15">
      <c r="A99" s="13" t="s">
        <v>176</v>
      </c>
      <c r="B99" s="13" t="s">
        <v>274</v>
      </c>
      <c r="C99" s="15" t="s">
        <v>83</v>
      </c>
      <c r="D99" s="9" t="s">
        <v>38</v>
      </c>
      <c r="E99" s="16">
        <v>43259</v>
      </c>
      <c r="F99" s="12">
        <v>1.72</v>
      </c>
      <c r="G99" s="17">
        <v>43263</v>
      </c>
      <c r="H99" s="12">
        <v>2.99</v>
      </c>
      <c r="I99" s="11">
        <f t="shared" si="5"/>
        <v>6</v>
      </c>
      <c r="J99" s="18">
        <f t="shared" si="6"/>
        <v>762.00000000000011</v>
      </c>
      <c r="K99" s="19">
        <f t="shared" si="7"/>
        <v>0.73837209302325602</v>
      </c>
      <c r="L99" s="20">
        <f t="shared" si="8"/>
        <v>30152.399999999998</v>
      </c>
      <c r="M99" s="9">
        <f t="shared" si="9"/>
        <v>4</v>
      </c>
      <c r="N99" s="21"/>
    </row>
    <row r="100" spans="1:14" s="13" customFormat="1" ht="12" x14ac:dyDescent="0.15">
      <c r="A100" s="13" t="s">
        <v>44</v>
      </c>
      <c r="B100" s="23" t="s">
        <v>321</v>
      </c>
      <c r="C100" s="15" t="s">
        <v>83</v>
      </c>
      <c r="D100" s="9" t="s">
        <v>52</v>
      </c>
      <c r="E100" s="16">
        <v>43259</v>
      </c>
      <c r="F100" s="12">
        <v>3.29</v>
      </c>
      <c r="G100" s="17">
        <v>43264</v>
      </c>
      <c r="H100" s="12">
        <v>5.3</v>
      </c>
      <c r="I100" s="11">
        <f t="shared" si="5"/>
        <v>3</v>
      </c>
      <c r="J100" s="18">
        <f t="shared" si="6"/>
        <v>602.99999999999989</v>
      </c>
      <c r="K100" s="19">
        <f t="shared" si="7"/>
        <v>0.61094224924012153</v>
      </c>
      <c r="L100" s="20">
        <f t="shared" si="8"/>
        <v>30755.399999999998</v>
      </c>
      <c r="M100" s="9">
        <f t="shared" si="9"/>
        <v>5</v>
      </c>
      <c r="N100" s="21"/>
    </row>
    <row r="101" spans="1:14" s="13" customFormat="1" ht="12" x14ac:dyDescent="0.15">
      <c r="A101" s="13" t="s">
        <v>17</v>
      </c>
      <c r="B101" s="23" t="s">
        <v>305</v>
      </c>
      <c r="C101" s="15" t="s">
        <v>83</v>
      </c>
      <c r="D101" s="9" t="s">
        <v>40</v>
      </c>
      <c r="E101" s="16">
        <v>43262</v>
      </c>
      <c r="F101" s="12">
        <v>4</v>
      </c>
      <c r="G101" s="17">
        <v>43271</v>
      </c>
      <c r="H101" s="12">
        <v>5.5</v>
      </c>
      <c r="I101" s="11">
        <f t="shared" si="5"/>
        <v>3</v>
      </c>
      <c r="J101" s="18">
        <f t="shared" si="6"/>
        <v>450</v>
      </c>
      <c r="K101" s="19">
        <f t="shared" si="7"/>
        <v>0.375</v>
      </c>
      <c r="L101" s="20">
        <f t="shared" si="8"/>
        <v>31205.399999999998</v>
      </c>
      <c r="M101" s="9">
        <f t="shared" si="9"/>
        <v>9</v>
      </c>
    </row>
    <row r="102" spans="1:14" s="13" customFormat="1" ht="12" x14ac:dyDescent="0.15">
      <c r="A102" s="13" t="s">
        <v>39</v>
      </c>
      <c r="B102" s="23" t="s">
        <v>307</v>
      </c>
      <c r="C102" s="15" t="s">
        <v>83</v>
      </c>
      <c r="D102" s="9" t="s">
        <v>63</v>
      </c>
      <c r="E102" s="16">
        <v>43264</v>
      </c>
      <c r="F102" s="12">
        <v>4.4800000000000004</v>
      </c>
      <c r="G102" s="17">
        <v>43272</v>
      </c>
      <c r="H102" s="12">
        <v>1.73</v>
      </c>
      <c r="I102" s="11">
        <f t="shared" si="5"/>
        <v>2</v>
      </c>
      <c r="J102" s="18">
        <f t="shared" si="6"/>
        <v>-550.00000000000011</v>
      </c>
      <c r="K102" s="19">
        <f t="shared" si="7"/>
        <v>-0.61383928571428581</v>
      </c>
      <c r="L102" s="20">
        <f t="shared" si="8"/>
        <v>30655.399999999998</v>
      </c>
      <c r="M102" s="9">
        <f t="shared" si="9"/>
        <v>8</v>
      </c>
      <c r="N102" s="21"/>
    </row>
    <row r="103" spans="1:14" s="13" customFormat="1" ht="12" x14ac:dyDescent="0.15">
      <c r="A103" s="13" t="s">
        <v>41</v>
      </c>
      <c r="B103" s="23" t="s">
        <v>316</v>
      </c>
      <c r="C103" s="15" t="s">
        <v>83</v>
      </c>
      <c r="D103" s="9" t="s">
        <v>55</v>
      </c>
      <c r="E103" s="16">
        <v>43264</v>
      </c>
      <c r="F103" s="12">
        <v>2.29</v>
      </c>
      <c r="G103" s="17">
        <v>43278</v>
      </c>
      <c r="H103" s="12">
        <v>3.68</v>
      </c>
      <c r="I103" s="11">
        <f t="shared" si="5"/>
        <v>5</v>
      </c>
      <c r="J103" s="18">
        <f t="shared" si="6"/>
        <v>695.00000000000011</v>
      </c>
      <c r="K103" s="19">
        <f t="shared" si="7"/>
        <v>0.60698689956331886</v>
      </c>
      <c r="L103" s="20">
        <f t="shared" si="8"/>
        <v>31350.399999999998</v>
      </c>
      <c r="M103" s="9">
        <f t="shared" si="9"/>
        <v>14</v>
      </c>
      <c r="N103" s="21"/>
    </row>
    <row r="104" spans="1:14" s="13" customFormat="1" ht="12" x14ac:dyDescent="0.15">
      <c r="A104" s="13" t="s">
        <v>177</v>
      </c>
      <c r="B104" s="13" t="s">
        <v>277</v>
      </c>
      <c r="C104" s="15" t="s">
        <v>83</v>
      </c>
      <c r="D104" s="9" t="s">
        <v>61</v>
      </c>
      <c r="E104" s="16">
        <v>43265</v>
      </c>
      <c r="F104" s="12">
        <v>2.0499999999999998</v>
      </c>
      <c r="G104" s="17">
        <v>43287</v>
      </c>
      <c r="H104" s="12">
        <v>3.24</v>
      </c>
      <c r="I104" s="11">
        <f t="shared" si="5"/>
        <v>5</v>
      </c>
      <c r="J104" s="18">
        <f t="shared" si="6"/>
        <v>595.00000000000023</v>
      </c>
      <c r="K104" s="19">
        <f t="shared" si="7"/>
        <v>0.58048780487804907</v>
      </c>
      <c r="L104" s="20">
        <f t="shared" si="8"/>
        <v>31945.399999999998</v>
      </c>
      <c r="M104" s="9">
        <f t="shared" si="9"/>
        <v>22</v>
      </c>
      <c r="N104" s="21"/>
    </row>
    <row r="105" spans="1:14" s="13" customFormat="1" ht="12" x14ac:dyDescent="0.15">
      <c r="A105" s="23" t="s">
        <v>256</v>
      </c>
      <c r="B105" s="23" t="s">
        <v>295</v>
      </c>
      <c r="C105" s="15" t="s">
        <v>83</v>
      </c>
      <c r="D105" s="9" t="s">
        <v>257</v>
      </c>
      <c r="E105" s="16">
        <v>43269</v>
      </c>
      <c r="F105" s="12">
        <v>1.33</v>
      </c>
      <c r="G105" s="25">
        <v>43276</v>
      </c>
      <c r="H105" s="12">
        <v>2.67</v>
      </c>
      <c r="I105" s="11">
        <f t="shared" si="5"/>
        <v>9</v>
      </c>
      <c r="J105" s="18">
        <f t="shared" si="6"/>
        <v>1205.9999999999998</v>
      </c>
      <c r="K105" s="19">
        <f t="shared" si="7"/>
        <v>1.007518796992481</v>
      </c>
      <c r="L105" s="20">
        <f t="shared" si="8"/>
        <v>33151.399999999994</v>
      </c>
      <c r="M105" s="9">
        <f t="shared" si="9"/>
        <v>7</v>
      </c>
      <c r="N105" s="16"/>
    </row>
    <row r="106" spans="1:14" s="13" customFormat="1" ht="12" x14ac:dyDescent="0.15">
      <c r="A106" s="13" t="s">
        <v>44</v>
      </c>
      <c r="B106" s="23" t="s">
        <v>321</v>
      </c>
      <c r="C106" s="15" t="s">
        <v>89</v>
      </c>
      <c r="D106" s="9" t="s">
        <v>90</v>
      </c>
      <c r="E106" s="16">
        <v>43272</v>
      </c>
      <c r="F106" s="12">
        <v>3.9</v>
      </c>
      <c r="G106" s="17">
        <v>43297</v>
      </c>
      <c r="H106" s="12">
        <v>2.39</v>
      </c>
      <c r="I106" s="11">
        <f t="shared" si="5"/>
        <v>3</v>
      </c>
      <c r="J106" s="18">
        <f t="shared" si="6"/>
        <v>-452.99999999999994</v>
      </c>
      <c r="K106" s="19">
        <f t="shared" si="7"/>
        <v>-0.38717948717948714</v>
      </c>
      <c r="L106" s="20">
        <f t="shared" si="8"/>
        <v>32698.399999999994</v>
      </c>
      <c r="M106" s="9">
        <f t="shared" si="9"/>
        <v>25</v>
      </c>
      <c r="N106" s="21"/>
    </row>
    <row r="107" spans="1:14" s="13" customFormat="1" ht="12" x14ac:dyDescent="0.15">
      <c r="A107" s="13" t="s">
        <v>49</v>
      </c>
      <c r="B107" s="23" t="s">
        <v>327</v>
      </c>
      <c r="C107" s="15" t="s">
        <v>89</v>
      </c>
      <c r="D107" s="9" t="s">
        <v>91</v>
      </c>
      <c r="E107" s="16">
        <v>43273</v>
      </c>
      <c r="F107" s="12">
        <v>4.68</v>
      </c>
      <c r="G107" s="17">
        <v>43277</v>
      </c>
      <c r="H107" s="12">
        <v>5.62</v>
      </c>
      <c r="I107" s="11">
        <f t="shared" si="5"/>
        <v>2</v>
      </c>
      <c r="J107" s="18">
        <f t="shared" si="6"/>
        <v>188.00000000000009</v>
      </c>
      <c r="K107" s="19">
        <f t="shared" si="7"/>
        <v>0.20085470085470095</v>
      </c>
      <c r="L107" s="20">
        <f t="shared" si="8"/>
        <v>32886.399999999994</v>
      </c>
      <c r="M107" s="9">
        <f t="shared" si="9"/>
        <v>4</v>
      </c>
      <c r="N107" s="21"/>
    </row>
    <row r="108" spans="1:14" s="13" customFormat="1" ht="12" x14ac:dyDescent="0.15">
      <c r="A108" s="13" t="s">
        <v>178</v>
      </c>
      <c r="B108" s="13" t="s">
        <v>280</v>
      </c>
      <c r="C108" s="15" t="s">
        <v>89</v>
      </c>
      <c r="D108" s="9" t="s">
        <v>33</v>
      </c>
      <c r="E108" s="16">
        <v>43276</v>
      </c>
      <c r="F108" s="12">
        <v>3.29</v>
      </c>
      <c r="G108" s="17">
        <v>43300</v>
      </c>
      <c r="H108" s="12">
        <v>4.4800000000000004</v>
      </c>
      <c r="I108" s="11">
        <f t="shared" si="5"/>
        <v>3</v>
      </c>
      <c r="J108" s="18">
        <f t="shared" si="6"/>
        <v>357.00000000000011</v>
      </c>
      <c r="K108" s="19">
        <f t="shared" si="7"/>
        <v>0.3617021276595746</v>
      </c>
      <c r="L108" s="20">
        <f t="shared" si="8"/>
        <v>33243.399999999994</v>
      </c>
      <c r="M108" s="9">
        <f t="shared" si="9"/>
        <v>24</v>
      </c>
      <c r="N108" s="21"/>
    </row>
    <row r="109" spans="1:14" s="13" customFormat="1" ht="12" x14ac:dyDescent="0.15">
      <c r="A109" s="13" t="s">
        <v>19</v>
      </c>
      <c r="B109" s="23" t="s">
        <v>312</v>
      </c>
      <c r="C109" s="15" t="s">
        <v>89</v>
      </c>
      <c r="D109" s="9" t="s">
        <v>92</v>
      </c>
      <c r="E109" s="16">
        <v>43276</v>
      </c>
      <c r="F109" s="12">
        <v>5.58</v>
      </c>
      <c r="G109" s="17">
        <v>43278</v>
      </c>
      <c r="H109" s="12">
        <v>8.6999999999999993</v>
      </c>
      <c r="I109" s="11">
        <f t="shared" si="5"/>
        <v>2</v>
      </c>
      <c r="J109" s="18">
        <f t="shared" si="6"/>
        <v>623.99999999999989</v>
      </c>
      <c r="K109" s="19">
        <f t="shared" si="7"/>
        <v>0.5591397849462364</v>
      </c>
      <c r="L109" s="20">
        <f t="shared" si="8"/>
        <v>33867.399999999994</v>
      </c>
      <c r="M109" s="9">
        <f t="shared" si="9"/>
        <v>2</v>
      </c>
      <c r="N109" s="14"/>
    </row>
    <row r="110" spans="1:14" s="13" customFormat="1" ht="12" x14ac:dyDescent="0.15">
      <c r="A110" s="13" t="s">
        <v>41</v>
      </c>
      <c r="B110" s="23" t="s">
        <v>316</v>
      </c>
      <c r="C110" s="15" t="s">
        <v>89</v>
      </c>
      <c r="D110" s="9" t="s">
        <v>38</v>
      </c>
      <c r="E110" s="16">
        <v>43280</v>
      </c>
      <c r="F110" s="12">
        <v>1.02</v>
      </c>
      <c r="G110" s="17">
        <v>43298</v>
      </c>
      <c r="H110" s="12">
        <v>0.98</v>
      </c>
      <c r="I110" s="11">
        <f t="shared" si="5"/>
        <v>11</v>
      </c>
      <c r="J110" s="18">
        <f t="shared" si="6"/>
        <v>-44.000000000000043</v>
      </c>
      <c r="K110" s="19">
        <f t="shared" si="7"/>
        <v>-3.9215686274509838E-2</v>
      </c>
      <c r="L110" s="20">
        <f t="shared" si="8"/>
        <v>33823.399999999994</v>
      </c>
      <c r="M110" s="9">
        <f t="shared" si="9"/>
        <v>18</v>
      </c>
      <c r="N110" s="21"/>
    </row>
    <row r="111" spans="1:14" s="13" customFormat="1" ht="12" x14ac:dyDescent="0.15">
      <c r="A111" s="13" t="s">
        <v>59</v>
      </c>
      <c r="B111" s="23" t="s">
        <v>323</v>
      </c>
      <c r="C111" s="15" t="s">
        <v>89</v>
      </c>
      <c r="D111" s="9" t="s">
        <v>94</v>
      </c>
      <c r="E111" s="16">
        <v>43283</v>
      </c>
      <c r="F111" s="12">
        <v>2.1</v>
      </c>
      <c r="G111" s="17">
        <v>43326</v>
      </c>
      <c r="H111" s="12">
        <f>F111*0.4</f>
        <v>0.84000000000000008</v>
      </c>
      <c r="I111" s="11">
        <f t="shared" si="5"/>
        <v>5</v>
      </c>
      <c r="J111" s="18">
        <f t="shared" si="6"/>
        <v>-630</v>
      </c>
      <c r="K111" s="19">
        <f t="shared" si="7"/>
        <v>-0.6</v>
      </c>
      <c r="L111" s="20">
        <f t="shared" si="8"/>
        <v>33193.399999999994</v>
      </c>
      <c r="M111" s="9">
        <f t="shared" si="9"/>
        <v>43</v>
      </c>
      <c r="N111" s="21"/>
    </row>
    <row r="112" spans="1:14" s="13" customFormat="1" ht="12" x14ac:dyDescent="0.15">
      <c r="A112" s="13" t="s">
        <v>175</v>
      </c>
      <c r="B112" s="13" t="s">
        <v>297</v>
      </c>
      <c r="C112" s="15" t="s">
        <v>89</v>
      </c>
      <c r="D112" s="9" t="s">
        <v>81</v>
      </c>
      <c r="E112" s="16">
        <v>43292</v>
      </c>
      <c r="F112" s="12">
        <v>3.45</v>
      </c>
      <c r="G112" s="17">
        <v>43298</v>
      </c>
      <c r="H112" s="12">
        <v>4.3</v>
      </c>
      <c r="I112" s="11">
        <f t="shared" si="5"/>
        <v>3</v>
      </c>
      <c r="J112" s="18">
        <f t="shared" si="6"/>
        <v>254.99999999999989</v>
      </c>
      <c r="K112" s="19">
        <f t="shared" si="7"/>
        <v>0.24637681159420277</v>
      </c>
      <c r="L112" s="20">
        <f t="shared" si="8"/>
        <v>33448.399999999994</v>
      </c>
      <c r="M112" s="9">
        <f t="shared" si="9"/>
        <v>6</v>
      </c>
      <c r="N112" s="14"/>
    </row>
    <row r="113" spans="1:14" s="13" customFormat="1" ht="12" x14ac:dyDescent="0.15">
      <c r="A113" s="13" t="s">
        <v>96</v>
      </c>
      <c r="B113" s="13" t="s">
        <v>299</v>
      </c>
      <c r="C113" s="15" t="s">
        <v>89</v>
      </c>
      <c r="D113" s="9" t="s">
        <v>28</v>
      </c>
      <c r="E113" s="16">
        <v>43292</v>
      </c>
      <c r="F113" s="12">
        <v>1.95</v>
      </c>
      <c r="G113" s="17">
        <v>43294</v>
      </c>
      <c r="H113" s="12">
        <v>3.1</v>
      </c>
      <c r="I113" s="11">
        <f t="shared" si="5"/>
        <v>6</v>
      </c>
      <c r="J113" s="18">
        <f t="shared" si="6"/>
        <v>690</v>
      </c>
      <c r="K113" s="19">
        <f t="shared" si="7"/>
        <v>0.58974358974358987</v>
      </c>
      <c r="L113" s="20">
        <f t="shared" si="8"/>
        <v>34138.399999999994</v>
      </c>
      <c r="M113" s="9">
        <f t="shared" si="9"/>
        <v>2</v>
      </c>
      <c r="N113" s="21"/>
    </row>
    <row r="114" spans="1:14" s="13" customFormat="1" ht="12" x14ac:dyDescent="0.15">
      <c r="A114" s="13" t="s">
        <v>32</v>
      </c>
      <c r="B114" s="23" t="s">
        <v>339</v>
      </c>
      <c r="C114" s="15" t="s">
        <v>89</v>
      </c>
      <c r="D114" s="15" t="s">
        <v>53</v>
      </c>
      <c r="E114" s="16">
        <v>43293</v>
      </c>
      <c r="F114" s="12">
        <v>1.53</v>
      </c>
      <c r="G114" s="17">
        <v>43307</v>
      </c>
      <c r="H114" s="22">
        <v>4.5</v>
      </c>
      <c r="I114" s="11">
        <f t="shared" si="5"/>
        <v>7</v>
      </c>
      <c r="J114" s="18">
        <f t="shared" si="6"/>
        <v>2079</v>
      </c>
      <c r="K114" s="19">
        <f t="shared" si="7"/>
        <v>1.9411764705882351</v>
      </c>
      <c r="L114" s="20">
        <f t="shared" si="8"/>
        <v>36217.399999999994</v>
      </c>
      <c r="M114" s="9">
        <f t="shared" si="9"/>
        <v>14</v>
      </c>
    </row>
    <row r="115" spans="1:14" s="13" customFormat="1" ht="12" x14ac:dyDescent="0.15">
      <c r="A115" s="13" t="s">
        <v>46</v>
      </c>
      <c r="B115" s="23" t="s">
        <v>314</v>
      </c>
      <c r="C115" s="15" t="s">
        <v>89</v>
      </c>
      <c r="D115" s="9" t="s">
        <v>77</v>
      </c>
      <c r="E115" s="16">
        <v>43294</v>
      </c>
      <c r="F115" s="12">
        <v>3.8000000000000003</v>
      </c>
      <c r="G115" s="17">
        <v>43307</v>
      </c>
      <c r="H115" s="12">
        <v>4.0999999999999996</v>
      </c>
      <c r="I115" s="11">
        <f t="shared" si="5"/>
        <v>3</v>
      </c>
      <c r="J115" s="18">
        <f t="shared" si="6"/>
        <v>89.999999999999815</v>
      </c>
      <c r="K115" s="19">
        <f t="shared" si="7"/>
        <v>7.8947368421052461E-2</v>
      </c>
      <c r="L115" s="20">
        <f t="shared" si="8"/>
        <v>36307.399999999994</v>
      </c>
      <c r="M115" s="9">
        <f t="shared" si="9"/>
        <v>13</v>
      </c>
      <c r="N115" s="21"/>
    </row>
    <row r="116" spans="1:14" s="13" customFormat="1" ht="12" x14ac:dyDescent="0.15">
      <c r="A116" s="13" t="s">
        <v>17</v>
      </c>
      <c r="B116" s="23" t="s">
        <v>305</v>
      </c>
      <c r="C116" s="15" t="s">
        <v>97</v>
      </c>
      <c r="D116" s="9" t="s">
        <v>60</v>
      </c>
      <c r="E116" s="16">
        <v>43298</v>
      </c>
      <c r="F116" s="12">
        <v>2.4900000000000002</v>
      </c>
      <c r="G116" s="17">
        <v>43306</v>
      </c>
      <c r="H116" s="12">
        <v>4.0999999999999996</v>
      </c>
      <c r="I116" s="11">
        <f t="shared" si="5"/>
        <v>4</v>
      </c>
      <c r="J116" s="18">
        <f t="shared" si="6"/>
        <v>643.99999999999977</v>
      </c>
      <c r="K116" s="19">
        <f t="shared" si="7"/>
        <v>0.64658634538152582</v>
      </c>
      <c r="L116" s="20">
        <f t="shared" si="8"/>
        <v>36951.399999999994</v>
      </c>
      <c r="M116" s="9">
        <f t="shared" si="9"/>
        <v>8</v>
      </c>
      <c r="N116" s="21"/>
    </row>
    <row r="117" spans="1:14" s="13" customFormat="1" ht="12" x14ac:dyDescent="0.15">
      <c r="A117" s="13" t="s">
        <v>21</v>
      </c>
      <c r="B117" s="23" t="s">
        <v>334</v>
      </c>
      <c r="C117" s="15" t="s">
        <v>97</v>
      </c>
      <c r="D117" s="9" t="s">
        <v>35</v>
      </c>
      <c r="E117" s="16">
        <v>43298</v>
      </c>
      <c r="F117" s="12">
        <v>4.0999999999999996</v>
      </c>
      <c r="G117" s="17">
        <v>43308</v>
      </c>
      <c r="H117" s="12">
        <v>4.75</v>
      </c>
      <c r="I117" s="11">
        <f t="shared" si="5"/>
        <v>2</v>
      </c>
      <c r="J117" s="18">
        <f t="shared" si="6"/>
        <v>130.00000000000006</v>
      </c>
      <c r="K117" s="19">
        <f t="shared" si="7"/>
        <v>0.15853658536585377</v>
      </c>
      <c r="L117" s="20">
        <f t="shared" si="8"/>
        <v>37081.399999999994</v>
      </c>
      <c r="M117" s="9">
        <f t="shared" si="9"/>
        <v>10</v>
      </c>
      <c r="N117" s="14"/>
    </row>
    <row r="118" spans="1:14" s="13" customFormat="1" ht="12" x14ac:dyDescent="0.15">
      <c r="A118" s="23" t="s">
        <v>42</v>
      </c>
      <c r="B118" s="23" t="s">
        <v>313</v>
      </c>
      <c r="C118" s="15" t="s">
        <v>89</v>
      </c>
      <c r="D118" s="9" t="s">
        <v>243</v>
      </c>
      <c r="E118" s="16">
        <v>43299</v>
      </c>
      <c r="F118" s="12">
        <v>2.02</v>
      </c>
      <c r="G118" s="25">
        <v>43312</v>
      </c>
      <c r="H118" s="12">
        <v>1.62</v>
      </c>
      <c r="I118" s="11">
        <f t="shared" si="5"/>
        <v>5</v>
      </c>
      <c r="J118" s="18">
        <f t="shared" si="6"/>
        <v>-199.99999999999994</v>
      </c>
      <c r="K118" s="19">
        <f t="shared" si="7"/>
        <v>-0.19801980198019797</v>
      </c>
      <c r="L118" s="20">
        <f t="shared" si="8"/>
        <v>36881.399999999994</v>
      </c>
      <c r="M118" s="9">
        <f t="shared" si="9"/>
        <v>13</v>
      </c>
      <c r="N118" s="16"/>
    </row>
    <row r="119" spans="1:14" s="13" customFormat="1" ht="12" x14ac:dyDescent="0.15">
      <c r="A119" s="13" t="s">
        <v>17</v>
      </c>
      <c r="B119" s="23" t="s">
        <v>305</v>
      </c>
      <c r="C119" s="15" t="s">
        <v>97</v>
      </c>
      <c r="D119" s="9" t="s">
        <v>93</v>
      </c>
      <c r="E119" s="16">
        <v>43307</v>
      </c>
      <c r="F119" s="12">
        <v>4.8100000000000005</v>
      </c>
      <c r="G119" s="17">
        <v>43340</v>
      </c>
      <c r="H119" s="12">
        <v>4.75</v>
      </c>
      <c r="I119" s="11">
        <f t="shared" si="5"/>
        <v>2</v>
      </c>
      <c r="J119" s="18">
        <f t="shared" si="6"/>
        <v>-12.000000000000099</v>
      </c>
      <c r="K119" s="19">
        <f t="shared" si="7"/>
        <v>-1.2474012474012575E-2</v>
      </c>
      <c r="L119" s="20">
        <f t="shared" si="8"/>
        <v>36869.399999999994</v>
      </c>
      <c r="M119" s="9">
        <f t="shared" si="9"/>
        <v>33</v>
      </c>
      <c r="N119" s="21"/>
    </row>
    <row r="120" spans="1:14" s="13" customFormat="1" ht="12" x14ac:dyDescent="0.15">
      <c r="A120" s="13" t="s">
        <v>27</v>
      </c>
      <c r="B120" s="23" t="s">
        <v>311</v>
      </c>
      <c r="C120" s="15" t="s">
        <v>97</v>
      </c>
      <c r="D120" s="9" t="s">
        <v>24</v>
      </c>
      <c r="E120" s="16">
        <v>43308</v>
      </c>
      <c r="F120" s="12">
        <v>1.86</v>
      </c>
      <c r="G120" s="17">
        <v>43340</v>
      </c>
      <c r="H120" s="12">
        <v>1.8</v>
      </c>
      <c r="I120" s="11">
        <f t="shared" si="5"/>
        <v>6</v>
      </c>
      <c r="J120" s="18">
        <f t="shared" si="6"/>
        <v>-36.000000000000028</v>
      </c>
      <c r="K120" s="19">
        <f t="shared" si="7"/>
        <v>-3.2258064516129059E-2</v>
      </c>
      <c r="L120" s="20">
        <f t="shared" si="8"/>
        <v>36833.399999999994</v>
      </c>
      <c r="M120" s="9">
        <f t="shared" si="9"/>
        <v>32</v>
      </c>
      <c r="N120" s="21"/>
    </row>
    <row r="121" spans="1:14" s="13" customFormat="1" ht="12" x14ac:dyDescent="0.15">
      <c r="A121" s="13" t="s">
        <v>46</v>
      </c>
      <c r="B121" s="23" t="s">
        <v>314</v>
      </c>
      <c r="C121" s="15" t="s">
        <v>97</v>
      </c>
      <c r="D121" s="9" t="s">
        <v>47</v>
      </c>
      <c r="E121" s="16">
        <v>43311</v>
      </c>
      <c r="F121" s="12">
        <v>3.65</v>
      </c>
      <c r="G121" s="17">
        <v>43314</v>
      </c>
      <c r="H121" s="12">
        <v>4.4000000000000004</v>
      </c>
      <c r="I121" s="11">
        <f t="shared" si="5"/>
        <v>3</v>
      </c>
      <c r="J121" s="18">
        <f t="shared" si="6"/>
        <v>225.00000000000014</v>
      </c>
      <c r="K121" s="19">
        <f t="shared" si="7"/>
        <v>0.20547945205479465</v>
      </c>
      <c r="L121" s="20">
        <f t="shared" si="8"/>
        <v>37058.399999999994</v>
      </c>
      <c r="M121" s="9">
        <f t="shared" si="9"/>
        <v>3</v>
      </c>
      <c r="N121" s="14"/>
    </row>
    <row r="122" spans="1:14" s="13" customFormat="1" ht="12" x14ac:dyDescent="0.15">
      <c r="A122" s="13" t="s">
        <v>21</v>
      </c>
      <c r="B122" s="23" t="s">
        <v>334</v>
      </c>
      <c r="C122" s="15" t="s">
        <v>97</v>
      </c>
      <c r="D122" s="9" t="s">
        <v>35</v>
      </c>
      <c r="E122" s="16">
        <v>43311</v>
      </c>
      <c r="F122" s="12">
        <v>2.25</v>
      </c>
      <c r="G122" s="17">
        <v>43318</v>
      </c>
      <c r="H122" s="12">
        <v>3.7</v>
      </c>
      <c r="I122" s="11">
        <f t="shared" si="5"/>
        <v>5</v>
      </c>
      <c r="J122" s="18">
        <f t="shared" si="6"/>
        <v>725.00000000000011</v>
      </c>
      <c r="K122" s="19">
        <f t="shared" si="7"/>
        <v>0.64444444444444449</v>
      </c>
      <c r="L122" s="20">
        <f t="shared" si="8"/>
        <v>37783.399999999994</v>
      </c>
      <c r="M122" s="9">
        <f t="shared" si="9"/>
        <v>7</v>
      </c>
      <c r="N122" s="21"/>
    </row>
    <row r="123" spans="1:14" s="13" customFormat="1" ht="12" x14ac:dyDescent="0.15">
      <c r="A123" s="13" t="s">
        <v>41</v>
      </c>
      <c r="B123" s="23" t="s">
        <v>316</v>
      </c>
      <c r="C123" s="15" t="s">
        <v>97</v>
      </c>
      <c r="D123" s="9" t="s">
        <v>38</v>
      </c>
      <c r="E123" s="16">
        <v>43312</v>
      </c>
      <c r="F123" s="12">
        <v>2.06</v>
      </c>
      <c r="G123" s="17">
        <v>43315</v>
      </c>
      <c r="H123" s="12">
        <v>3.35</v>
      </c>
      <c r="I123" s="11">
        <f t="shared" si="5"/>
        <v>5</v>
      </c>
      <c r="J123" s="18">
        <f t="shared" si="6"/>
        <v>645</v>
      </c>
      <c r="K123" s="19">
        <f t="shared" si="7"/>
        <v>0.62621359223300976</v>
      </c>
      <c r="L123" s="20">
        <f t="shared" si="8"/>
        <v>38428.399999999994</v>
      </c>
      <c r="M123" s="9">
        <f t="shared" si="9"/>
        <v>3</v>
      </c>
      <c r="N123" s="14"/>
    </row>
    <row r="124" spans="1:14" s="13" customFormat="1" ht="12" x14ac:dyDescent="0.15">
      <c r="A124" s="13" t="s">
        <v>176</v>
      </c>
      <c r="B124" s="13" t="s">
        <v>274</v>
      </c>
      <c r="C124" s="15" t="s">
        <v>97</v>
      </c>
      <c r="D124" s="9" t="s">
        <v>33</v>
      </c>
      <c r="E124" s="16">
        <v>43314</v>
      </c>
      <c r="F124" s="12">
        <v>1.95</v>
      </c>
      <c r="G124" s="17">
        <v>43320</v>
      </c>
      <c r="H124" s="12">
        <v>3.4</v>
      </c>
      <c r="I124" s="11">
        <f t="shared" si="5"/>
        <v>6</v>
      </c>
      <c r="J124" s="18">
        <f t="shared" si="6"/>
        <v>869.99999999999989</v>
      </c>
      <c r="K124" s="19">
        <f t="shared" si="7"/>
        <v>0.74358974358974361</v>
      </c>
      <c r="L124" s="20">
        <f t="shared" si="8"/>
        <v>39298.399999999994</v>
      </c>
      <c r="M124" s="9">
        <f t="shared" si="9"/>
        <v>6</v>
      </c>
      <c r="N124" s="21"/>
    </row>
    <row r="125" spans="1:14" s="13" customFormat="1" ht="12" x14ac:dyDescent="0.15">
      <c r="A125" s="13" t="s">
        <v>34</v>
      </c>
      <c r="B125" s="23" t="s">
        <v>332</v>
      </c>
      <c r="C125" s="15" t="s">
        <v>97</v>
      </c>
      <c r="D125" s="9" t="s">
        <v>67</v>
      </c>
      <c r="E125" s="16">
        <v>43314</v>
      </c>
      <c r="F125" s="12">
        <v>3.17</v>
      </c>
      <c r="G125" s="17">
        <v>43340</v>
      </c>
      <c r="H125" s="12">
        <v>3.5</v>
      </c>
      <c r="I125" s="11">
        <f t="shared" si="5"/>
        <v>3</v>
      </c>
      <c r="J125" s="18">
        <f t="shared" si="6"/>
        <v>99.000000000000028</v>
      </c>
      <c r="K125" s="19">
        <f t="shared" si="7"/>
        <v>0.10410094637223977</v>
      </c>
      <c r="L125" s="20">
        <f t="shared" si="8"/>
        <v>39397.399999999994</v>
      </c>
      <c r="M125" s="9">
        <f t="shared" si="9"/>
        <v>26</v>
      </c>
      <c r="N125" s="21"/>
    </row>
    <row r="126" spans="1:14" s="13" customFormat="1" ht="12" x14ac:dyDescent="0.15">
      <c r="A126" s="13" t="s">
        <v>41</v>
      </c>
      <c r="B126" s="23" t="s">
        <v>316</v>
      </c>
      <c r="C126" s="15" t="s">
        <v>97</v>
      </c>
      <c r="D126" s="9" t="s">
        <v>38</v>
      </c>
      <c r="E126" s="16">
        <v>43321</v>
      </c>
      <c r="F126" s="12">
        <v>2.38</v>
      </c>
      <c r="G126" s="17">
        <v>43328</v>
      </c>
      <c r="H126" s="12">
        <v>3.9</v>
      </c>
      <c r="I126" s="11">
        <f t="shared" si="5"/>
        <v>5</v>
      </c>
      <c r="J126" s="18">
        <f t="shared" si="6"/>
        <v>760</v>
      </c>
      <c r="K126" s="19">
        <f t="shared" si="7"/>
        <v>0.63865546218487401</v>
      </c>
      <c r="L126" s="20">
        <f t="shared" si="8"/>
        <v>40157.399999999994</v>
      </c>
      <c r="M126" s="9">
        <f t="shared" si="9"/>
        <v>7</v>
      </c>
      <c r="N126" s="14"/>
    </row>
    <row r="127" spans="1:14" s="13" customFormat="1" ht="12" x14ac:dyDescent="0.15">
      <c r="A127" s="13" t="s">
        <v>49</v>
      </c>
      <c r="B127" s="23" t="s">
        <v>327</v>
      </c>
      <c r="C127" s="15" t="s">
        <v>97</v>
      </c>
      <c r="D127" s="9" t="s">
        <v>87</v>
      </c>
      <c r="E127" s="16">
        <v>43321</v>
      </c>
      <c r="F127" s="12">
        <v>3.81</v>
      </c>
      <c r="G127" s="17">
        <v>43325</v>
      </c>
      <c r="H127" s="12">
        <v>3.45</v>
      </c>
      <c r="I127" s="11">
        <f t="shared" si="5"/>
        <v>3</v>
      </c>
      <c r="J127" s="18">
        <f t="shared" si="6"/>
        <v>-107.99999999999996</v>
      </c>
      <c r="K127" s="19">
        <f t="shared" si="7"/>
        <v>-9.4488188976377924E-2</v>
      </c>
      <c r="L127" s="20">
        <f t="shared" si="8"/>
        <v>40049.399999999994</v>
      </c>
      <c r="M127" s="9">
        <f t="shared" si="9"/>
        <v>4</v>
      </c>
      <c r="N127" s="14"/>
    </row>
    <row r="128" spans="1:14" s="13" customFormat="1" ht="12" x14ac:dyDescent="0.15">
      <c r="A128" s="13" t="s">
        <v>42</v>
      </c>
      <c r="B128" s="23" t="s">
        <v>313</v>
      </c>
      <c r="C128" s="15" t="s">
        <v>97</v>
      </c>
      <c r="D128" s="9" t="s">
        <v>38</v>
      </c>
      <c r="E128" s="16">
        <v>43325</v>
      </c>
      <c r="F128" s="12">
        <v>1.98</v>
      </c>
      <c r="G128" s="17">
        <v>43332</v>
      </c>
      <c r="H128" s="12">
        <v>3.08</v>
      </c>
      <c r="I128" s="11">
        <f t="shared" si="5"/>
        <v>6</v>
      </c>
      <c r="J128" s="18">
        <f t="shared" si="6"/>
        <v>660</v>
      </c>
      <c r="K128" s="19">
        <f t="shared" si="7"/>
        <v>0.55555555555555558</v>
      </c>
      <c r="L128" s="20">
        <f t="shared" si="8"/>
        <v>40709.399999999994</v>
      </c>
      <c r="M128" s="9">
        <f t="shared" si="9"/>
        <v>7</v>
      </c>
      <c r="N128" s="21"/>
    </row>
    <row r="129" spans="1:14" s="13" customFormat="1" ht="12" x14ac:dyDescent="0.15">
      <c r="A129" s="13" t="s">
        <v>96</v>
      </c>
      <c r="B129" s="13" t="s">
        <v>299</v>
      </c>
      <c r="C129" s="15" t="s">
        <v>97</v>
      </c>
      <c r="D129" s="9" t="s">
        <v>81</v>
      </c>
      <c r="E129" s="16">
        <v>43326</v>
      </c>
      <c r="F129" s="12">
        <v>0.97</v>
      </c>
      <c r="G129" s="17">
        <v>43329</v>
      </c>
      <c r="H129" s="12">
        <v>2.1</v>
      </c>
      <c r="I129" s="11">
        <f t="shared" si="5"/>
        <v>12</v>
      </c>
      <c r="J129" s="18">
        <f t="shared" si="6"/>
        <v>1356.0000000000002</v>
      </c>
      <c r="K129" s="19">
        <f t="shared" si="7"/>
        <v>1.1649484536082475</v>
      </c>
      <c r="L129" s="20">
        <f t="shared" si="8"/>
        <v>42065.399999999994</v>
      </c>
      <c r="M129" s="9">
        <f t="shared" si="9"/>
        <v>3</v>
      </c>
      <c r="N129" s="21"/>
    </row>
    <row r="130" spans="1:14" s="13" customFormat="1" ht="12" x14ac:dyDescent="0.15">
      <c r="A130" s="23" t="s">
        <v>229</v>
      </c>
      <c r="B130" s="23" t="s">
        <v>304</v>
      </c>
      <c r="C130" s="15" t="s">
        <v>97</v>
      </c>
      <c r="D130" s="9" t="s">
        <v>258</v>
      </c>
      <c r="E130" s="16">
        <v>43328</v>
      </c>
      <c r="F130" s="12">
        <v>1.84</v>
      </c>
      <c r="G130" s="25">
        <v>43341</v>
      </c>
      <c r="H130" s="12">
        <v>1.51</v>
      </c>
      <c r="I130" s="11">
        <f t="shared" si="5"/>
        <v>6</v>
      </c>
      <c r="J130" s="18">
        <f t="shared" si="6"/>
        <v>-198.00000000000006</v>
      </c>
      <c r="K130" s="19">
        <f t="shared" si="7"/>
        <v>-0.17934782608695654</v>
      </c>
      <c r="L130" s="20">
        <f t="shared" si="8"/>
        <v>41867.399999999994</v>
      </c>
      <c r="M130" s="9">
        <f t="shared" si="9"/>
        <v>13</v>
      </c>
      <c r="N130" s="16"/>
    </row>
    <row r="131" spans="1:14" s="13" customFormat="1" ht="12" x14ac:dyDescent="0.15">
      <c r="A131" s="13" t="s">
        <v>46</v>
      </c>
      <c r="B131" s="23" t="s">
        <v>314</v>
      </c>
      <c r="C131" s="15" t="s">
        <v>97</v>
      </c>
      <c r="D131" s="9" t="s">
        <v>71</v>
      </c>
      <c r="E131" s="16">
        <v>43328</v>
      </c>
      <c r="F131" s="12">
        <v>3.92</v>
      </c>
      <c r="G131" s="17">
        <v>43335</v>
      </c>
      <c r="H131" s="12">
        <v>2.7</v>
      </c>
      <c r="I131" s="11">
        <f t="shared" si="5"/>
        <v>3</v>
      </c>
      <c r="J131" s="18">
        <f t="shared" si="6"/>
        <v>-365.99999999999994</v>
      </c>
      <c r="K131" s="19">
        <f t="shared" si="7"/>
        <v>-0.31122448979591832</v>
      </c>
      <c r="L131" s="20">
        <f t="shared" si="8"/>
        <v>41501.399999999994</v>
      </c>
      <c r="M131" s="9">
        <f t="shared" si="9"/>
        <v>7</v>
      </c>
      <c r="N131" s="21"/>
    </row>
    <row r="132" spans="1:14" s="13" customFormat="1" ht="12" x14ac:dyDescent="0.15">
      <c r="A132" s="13" t="s">
        <v>25</v>
      </c>
      <c r="B132" s="23" t="s">
        <v>338</v>
      </c>
      <c r="C132" s="15" t="s">
        <v>98</v>
      </c>
      <c r="D132" s="9" t="s">
        <v>99</v>
      </c>
      <c r="E132" s="16">
        <v>43333</v>
      </c>
      <c r="F132" s="12">
        <v>3.2</v>
      </c>
      <c r="G132" s="17">
        <v>43397</v>
      </c>
      <c r="H132" s="12">
        <v>3.18</v>
      </c>
      <c r="I132" s="11">
        <f t="shared" si="5"/>
        <v>3</v>
      </c>
      <c r="J132" s="18">
        <f t="shared" si="6"/>
        <v>-6.0000000000000053</v>
      </c>
      <c r="K132" s="19">
        <f t="shared" si="7"/>
        <v>-6.2500000000000056E-3</v>
      </c>
      <c r="L132" s="20">
        <f t="shared" si="8"/>
        <v>41495.399999999994</v>
      </c>
      <c r="M132" s="9">
        <f t="shared" si="9"/>
        <v>64</v>
      </c>
      <c r="N132" s="21"/>
    </row>
    <row r="133" spans="1:14" s="13" customFormat="1" ht="12" x14ac:dyDescent="0.15">
      <c r="A133" s="13" t="s">
        <v>96</v>
      </c>
      <c r="B133" s="13" t="s">
        <v>299</v>
      </c>
      <c r="C133" s="15" t="s">
        <v>100</v>
      </c>
      <c r="D133" s="9" t="s">
        <v>81</v>
      </c>
      <c r="E133" s="16">
        <v>43334</v>
      </c>
      <c r="F133" s="12">
        <v>3.06</v>
      </c>
      <c r="G133" s="17">
        <v>43353</v>
      </c>
      <c r="H133" s="12">
        <v>3.9</v>
      </c>
      <c r="I133" s="11">
        <f t="shared" si="5"/>
        <v>3</v>
      </c>
      <c r="J133" s="18">
        <f t="shared" si="6"/>
        <v>251.99999999999994</v>
      </c>
      <c r="K133" s="19">
        <f t="shared" si="7"/>
        <v>0.2745098039215686</v>
      </c>
      <c r="L133" s="20">
        <f t="shared" si="8"/>
        <v>41747.399999999994</v>
      </c>
      <c r="M133" s="9">
        <f t="shared" si="9"/>
        <v>19</v>
      </c>
      <c r="N133" s="21"/>
    </row>
    <row r="134" spans="1:14" s="13" customFormat="1" ht="12" x14ac:dyDescent="0.15">
      <c r="A134" s="13" t="s">
        <v>41</v>
      </c>
      <c r="B134" s="23" t="s">
        <v>316</v>
      </c>
      <c r="C134" s="15" t="s">
        <v>100</v>
      </c>
      <c r="D134" s="9" t="s">
        <v>101</v>
      </c>
      <c r="E134" s="16">
        <v>43334</v>
      </c>
      <c r="F134" s="12">
        <v>1.1300000000000001</v>
      </c>
      <c r="G134" s="17">
        <v>43363</v>
      </c>
      <c r="H134" s="12">
        <v>1.5</v>
      </c>
      <c r="I134" s="11">
        <f t="shared" si="5"/>
        <v>10</v>
      </c>
      <c r="J134" s="18">
        <f t="shared" si="6"/>
        <v>369.99999999999989</v>
      </c>
      <c r="K134" s="19">
        <f t="shared" si="7"/>
        <v>0.32743362831858391</v>
      </c>
      <c r="L134" s="20">
        <f t="shared" si="8"/>
        <v>42117.399999999994</v>
      </c>
      <c r="M134" s="9">
        <f t="shared" si="9"/>
        <v>29</v>
      </c>
    </row>
    <row r="135" spans="1:14" s="13" customFormat="1" ht="12" x14ac:dyDescent="0.15">
      <c r="A135" s="13" t="s">
        <v>64</v>
      </c>
      <c r="B135" s="23" t="s">
        <v>340</v>
      </c>
      <c r="C135" s="15" t="s">
        <v>100</v>
      </c>
      <c r="D135" s="15" t="s">
        <v>101</v>
      </c>
      <c r="E135" s="16">
        <v>43335</v>
      </c>
      <c r="F135" s="12">
        <v>1.25</v>
      </c>
      <c r="G135" s="17">
        <v>43341</v>
      </c>
      <c r="H135" s="12">
        <v>2.5</v>
      </c>
      <c r="I135" s="11">
        <f t="shared" si="5"/>
        <v>9</v>
      </c>
      <c r="J135" s="18">
        <f t="shared" si="6"/>
        <v>1125</v>
      </c>
      <c r="K135" s="19">
        <f t="shared" si="7"/>
        <v>1</v>
      </c>
      <c r="L135" s="20">
        <f t="shared" si="8"/>
        <v>43242.399999999994</v>
      </c>
      <c r="M135" s="9">
        <f t="shared" si="9"/>
        <v>6</v>
      </c>
      <c r="N135" s="21"/>
    </row>
    <row r="136" spans="1:14" s="13" customFormat="1" ht="12" x14ac:dyDescent="0.15">
      <c r="A136" s="13" t="s">
        <v>37</v>
      </c>
      <c r="B136" s="23" t="s">
        <v>302</v>
      </c>
      <c r="C136" s="15" t="s">
        <v>100</v>
      </c>
      <c r="D136" s="9" t="s">
        <v>82</v>
      </c>
      <c r="E136" s="16">
        <v>43341</v>
      </c>
      <c r="F136" s="12">
        <v>1.6400000000000001</v>
      </c>
      <c r="G136" s="17">
        <v>43343</v>
      </c>
      <c r="H136" s="12">
        <v>5</v>
      </c>
      <c r="I136" s="11">
        <f t="shared" si="5"/>
        <v>7</v>
      </c>
      <c r="J136" s="18">
        <f t="shared" si="6"/>
        <v>2352</v>
      </c>
      <c r="K136" s="19">
        <f t="shared" si="7"/>
        <v>2.0487804878048776</v>
      </c>
      <c r="L136" s="20">
        <f t="shared" si="8"/>
        <v>45594.399999999994</v>
      </c>
      <c r="M136" s="9">
        <f t="shared" si="9"/>
        <v>2</v>
      </c>
      <c r="N136" s="21"/>
    </row>
    <row r="137" spans="1:14" s="13" customFormat="1" ht="12" x14ac:dyDescent="0.15">
      <c r="A137" s="13" t="s">
        <v>34</v>
      </c>
      <c r="B137" s="23" t="s">
        <v>332</v>
      </c>
      <c r="C137" s="15" t="s">
        <v>100</v>
      </c>
      <c r="D137" s="9" t="s">
        <v>67</v>
      </c>
      <c r="E137" s="16">
        <v>43341</v>
      </c>
      <c r="F137" s="12">
        <v>3.85</v>
      </c>
      <c r="G137" s="17">
        <v>43349</v>
      </c>
      <c r="H137" s="12">
        <v>6.9</v>
      </c>
      <c r="I137" s="11">
        <f t="shared" ref="I137:I200" si="10">INT(12/F137)</f>
        <v>3</v>
      </c>
      <c r="J137" s="18">
        <f t="shared" ref="J137:J200" si="11">(H137-F137)*I137*100</f>
        <v>915</v>
      </c>
      <c r="K137" s="19">
        <f t="shared" ref="K137:K200" si="12">(H137-F137)/F137</f>
        <v>0.79220779220779225</v>
      </c>
      <c r="L137" s="20">
        <f t="shared" ref="L137:L200" si="13">L136+J137</f>
        <v>46509.399999999994</v>
      </c>
      <c r="M137" s="9">
        <f t="shared" ref="M137:M200" si="14">IF((G137-E137)&lt;&gt;0,G137-E137,1)</f>
        <v>8</v>
      </c>
      <c r="N137" s="21"/>
    </row>
    <row r="138" spans="1:14" s="13" customFormat="1" ht="12" x14ac:dyDescent="0.15">
      <c r="A138" s="13" t="s">
        <v>23</v>
      </c>
      <c r="B138" s="23" t="s">
        <v>328</v>
      </c>
      <c r="C138" s="15" t="s">
        <v>100</v>
      </c>
      <c r="D138" s="9" t="s">
        <v>54</v>
      </c>
      <c r="E138" s="16">
        <v>43342</v>
      </c>
      <c r="F138" s="12">
        <v>2.42</v>
      </c>
      <c r="G138" s="17">
        <v>43355</v>
      </c>
      <c r="H138" s="12">
        <f>F138*0.4</f>
        <v>0.96799999999999997</v>
      </c>
      <c r="I138" s="11">
        <f t="shared" si="10"/>
        <v>4</v>
      </c>
      <c r="J138" s="18">
        <f t="shared" si="11"/>
        <v>-580.79999999999995</v>
      </c>
      <c r="K138" s="19">
        <f t="shared" si="12"/>
        <v>-0.6</v>
      </c>
      <c r="L138" s="20">
        <f t="shared" si="13"/>
        <v>45928.599999999991</v>
      </c>
      <c r="M138" s="9">
        <f t="shared" si="14"/>
        <v>13</v>
      </c>
      <c r="N138" s="21"/>
    </row>
    <row r="139" spans="1:14" s="13" customFormat="1" ht="12" x14ac:dyDescent="0.15">
      <c r="A139" s="13" t="s">
        <v>39</v>
      </c>
      <c r="B139" s="23" t="s">
        <v>307</v>
      </c>
      <c r="C139" s="15" t="s">
        <v>100</v>
      </c>
      <c r="D139" s="9" t="s">
        <v>52</v>
      </c>
      <c r="E139" s="16">
        <v>43347</v>
      </c>
      <c r="F139" s="12">
        <v>1.89</v>
      </c>
      <c r="G139" s="17">
        <v>43353</v>
      </c>
      <c r="H139" s="12">
        <v>3.7</v>
      </c>
      <c r="I139" s="11">
        <f t="shared" si="10"/>
        <v>6</v>
      </c>
      <c r="J139" s="18">
        <f t="shared" si="11"/>
        <v>1086.0000000000002</v>
      </c>
      <c r="K139" s="19">
        <f t="shared" si="12"/>
        <v>0.9576719576719579</v>
      </c>
      <c r="L139" s="20">
        <f t="shared" si="13"/>
        <v>47014.599999999991</v>
      </c>
      <c r="M139" s="9">
        <f t="shared" si="14"/>
        <v>6</v>
      </c>
      <c r="N139" s="21"/>
    </row>
    <row r="140" spans="1:14" s="13" customFormat="1" ht="12" x14ac:dyDescent="0.15">
      <c r="A140" s="13" t="s">
        <v>27</v>
      </c>
      <c r="B140" s="23" t="s">
        <v>311</v>
      </c>
      <c r="C140" s="15" t="s">
        <v>100</v>
      </c>
      <c r="D140" s="9" t="s">
        <v>24</v>
      </c>
      <c r="E140" s="16">
        <v>43347</v>
      </c>
      <c r="F140" s="12">
        <v>3.77</v>
      </c>
      <c r="G140" s="17">
        <v>43364</v>
      </c>
      <c r="H140" s="12">
        <v>5.5</v>
      </c>
      <c r="I140" s="11">
        <f t="shared" si="10"/>
        <v>3</v>
      </c>
      <c r="J140" s="18">
        <f t="shared" si="11"/>
        <v>519</v>
      </c>
      <c r="K140" s="19">
        <f t="shared" si="12"/>
        <v>0.45888594164456231</v>
      </c>
      <c r="L140" s="20">
        <f t="shared" si="13"/>
        <v>47533.599999999991</v>
      </c>
      <c r="M140" s="9">
        <f t="shared" si="14"/>
        <v>17</v>
      </c>
      <c r="N140" s="21"/>
    </row>
    <row r="141" spans="1:14" s="13" customFormat="1" ht="12" x14ac:dyDescent="0.15">
      <c r="A141" s="13" t="s">
        <v>37</v>
      </c>
      <c r="B141" s="23" t="s">
        <v>302</v>
      </c>
      <c r="C141" s="15" t="s">
        <v>100</v>
      </c>
      <c r="D141" s="9" t="s">
        <v>82</v>
      </c>
      <c r="E141" s="16">
        <v>43349</v>
      </c>
      <c r="F141" s="12">
        <v>2.77</v>
      </c>
      <c r="G141" s="17">
        <v>43353</v>
      </c>
      <c r="H141" s="12">
        <v>3.2</v>
      </c>
      <c r="I141" s="11">
        <f t="shared" si="10"/>
        <v>4</v>
      </c>
      <c r="J141" s="18">
        <f t="shared" si="11"/>
        <v>172.00000000000006</v>
      </c>
      <c r="K141" s="19">
        <f t="shared" si="12"/>
        <v>0.15523465703971126</v>
      </c>
      <c r="L141" s="20">
        <f t="shared" si="13"/>
        <v>47705.599999999991</v>
      </c>
      <c r="M141" s="9">
        <f t="shared" si="14"/>
        <v>4</v>
      </c>
    </row>
    <row r="142" spans="1:14" s="13" customFormat="1" ht="12" x14ac:dyDescent="0.15">
      <c r="A142" s="13" t="s">
        <v>32</v>
      </c>
      <c r="B142" s="23" t="s">
        <v>339</v>
      </c>
      <c r="C142" s="15" t="s">
        <v>100</v>
      </c>
      <c r="D142" s="15" t="s">
        <v>38</v>
      </c>
      <c r="E142" s="16">
        <v>43349</v>
      </c>
      <c r="F142" s="12">
        <v>1.52</v>
      </c>
      <c r="G142" s="17">
        <v>43371</v>
      </c>
      <c r="H142" s="22">
        <v>1.9</v>
      </c>
      <c r="I142" s="11">
        <f t="shared" si="10"/>
        <v>7</v>
      </c>
      <c r="J142" s="18">
        <f t="shared" si="11"/>
        <v>265.99999999999994</v>
      </c>
      <c r="K142" s="19">
        <f t="shared" si="12"/>
        <v>0.24999999999999992</v>
      </c>
      <c r="L142" s="20">
        <f t="shared" si="13"/>
        <v>47971.599999999991</v>
      </c>
      <c r="M142" s="9">
        <f t="shared" si="14"/>
        <v>22</v>
      </c>
      <c r="N142" s="21"/>
    </row>
    <row r="143" spans="1:14" s="13" customFormat="1" ht="12" x14ac:dyDescent="0.15">
      <c r="A143" s="13" t="s">
        <v>29</v>
      </c>
      <c r="B143" s="13" t="s">
        <v>300</v>
      </c>
      <c r="C143" s="15" t="s">
        <v>100</v>
      </c>
      <c r="D143" s="9" t="s">
        <v>75</v>
      </c>
      <c r="E143" s="16">
        <v>43354</v>
      </c>
      <c r="F143" s="12">
        <v>1.59</v>
      </c>
      <c r="G143" s="17">
        <v>43356</v>
      </c>
      <c r="H143" s="12">
        <v>3.02</v>
      </c>
      <c r="I143" s="11">
        <f t="shared" si="10"/>
        <v>7</v>
      </c>
      <c r="J143" s="18">
        <f t="shared" si="11"/>
        <v>1001</v>
      </c>
      <c r="K143" s="19">
        <f t="shared" si="12"/>
        <v>0.89937106918238985</v>
      </c>
      <c r="L143" s="20">
        <f t="shared" si="13"/>
        <v>48972.599999999991</v>
      </c>
      <c r="M143" s="9">
        <f t="shared" si="14"/>
        <v>2</v>
      </c>
      <c r="N143" s="14"/>
    </row>
    <row r="144" spans="1:14" s="13" customFormat="1" ht="12" x14ac:dyDescent="0.15">
      <c r="A144" s="13" t="s">
        <v>64</v>
      </c>
      <c r="B144" s="23" t="s">
        <v>340</v>
      </c>
      <c r="C144" s="15" t="s">
        <v>100</v>
      </c>
      <c r="D144" s="15" t="s">
        <v>48</v>
      </c>
      <c r="E144" s="16">
        <v>43354</v>
      </c>
      <c r="F144" s="12">
        <v>0.92</v>
      </c>
      <c r="G144" s="17">
        <v>43369</v>
      </c>
      <c r="H144" s="12">
        <v>1.5</v>
      </c>
      <c r="I144" s="11">
        <f t="shared" si="10"/>
        <v>13</v>
      </c>
      <c r="J144" s="18">
        <f t="shared" si="11"/>
        <v>753.99999999999989</v>
      </c>
      <c r="K144" s="19">
        <f t="shared" si="12"/>
        <v>0.63043478260869557</v>
      </c>
      <c r="L144" s="20">
        <f t="shared" si="13"/>
        <v>49726.599999999991</v>
      </c>
      <c r="M144" s="9">
        <f t="shared" si="14"/>
        <v>15</v>
      </c>
      <c r="N144" s="21"/>
    </row>
    <row r="145" spans="1:14" s="13" customFormat="1" ht="12" x14ac:dyDescent="0.15">
      <c r="A145" s="13" t="s">
        <v>96</v>
      </c>
      <c r="B145" s="13" t="s">
        <v>299</v>
      </c>
      <c r="C145" s="15" t="s">
        <v>100</v>
      </c>
      <c r="D145" s="9" t="s">
        <v>81</v>
      </c>
      <c r="E145" s="16">
        <v>43355</v>
      </c>
      <c r="F145" s="12">
        <v>2.92</v>
      </c>
      <c r="G145" s="17">
        <v>43376</v>
      </c>
      <c r="H145" s="12">
        <v>4.7</v>
      </c>
      <c r="I145" s="11">
        <f t="shared" si="10"/>
        <v>4</v>
      </c>
      <c r="J145" s="18">
        <f t="shared" si="11"/>
        <v>712.00000000000011</v>
      </c>
      <c r="K145" s="19">
        <f t="shared" si="12"/>
        <v>0.60958904109589052</v>
      </c>
      <c r="L145" s="20">
        <f t="shared" si="13"/>
        <v>50438.599999999991</v>
      </c>
      <c r="M145" s="9">
        <f t="shared" si="14"/>
        <v>21</v>
      </c>
      <c r="N145" s="21"/>
    </row>
    <row r="146" spans="1:14" s="13" customFormat="1" ht="12" x14ac:dyDescent="0.15">
      <c r="A146" s="13" t="s">
        <v>37</v>
      </c>
      <c r="B146" s="23" t="s">
        <v>302</v>
      </c>
      <c r="C146" s="15" t="s">
        <v>100</v>
      </c>
      <c r="D146" s="9" t="s">
        <v>82</v>
      </c>
      <c r="E146" s="16">
        <v>43355</v>
      </c>
      <c r="F146" s="12">
        <v>2.5500000000000003</v>
      </c>
      <c r="G146" s="17">
        <v>43360</v>
      </c>
      <c r="H146" s="12">
        <v>4.2</v>
      </c>
      <c r="I146" s="11">
        <f t="shared" si="10"/>
        <v>4</v>
      </c>
      <c r="J146" s="18">
        <f t="shared" si="11"/>
        <v>660</v>
      </c>
      <c r="K146" s="19">
        <f t="shared" si="12"/>
        <v>0.64705882352941169</v>
      </c>
      <c r="L146" s="20">
        <f t="shared" si="13"/>
        <v>51098.599999999991</v>
      </c>
      <c r="M146" s="9">
        <f t="shared" si="14"/>
        <v>5</v>
      </c>
      <c r="N146" s="21"/>
    </row>
    <row r="147" spans="1:14" s="13" customFormat="1" ht="12" x14ac:dyDescent="0.15">
      <c r="A147" s="13" t="s">
        <v>39</v>
      </c>
      <c r="B147" s="23" t="s">
        <v>307</v>
      </c>
      <c r="C147" s="15" t="s">
        <v>100</v>
      </c>
      <c r="D147" s="9" t="s">
        <v>18</v>
      </c>
      <c r="E147" s="16">
        <v>43355</v>
      </c>
      <c r="F147" s="12">
        <v>1.07</v>
      </c>
      <c r="G147" s="17">
        <v>43374</v>
      </c>
      <c r="H147" s="12">
        <v>1.3</v>
      </c>
      <c r="I147" s="11">
        <f t="shared" si="10"/>
        <v>11</v>
      </c>
      <c r="J147" s="18">
        <f t="shared" si="11"/>
        <v>252.99999999999997</v>
      </c>
      <c r="K147" s="19">
        <f t="shared" si="12"/>
        <v>0.21495327102803735</v>
      </c>
      <c r="L147" s="20">
        <f t="shared" si="13"/>
        <v>51351.599999999991</v>
      </c>
      <c r="M147" s="9">
        <f t="shared" si="14"/>
        <v>19</v>
      </c>
      <c r="N147" s="21"/>
    </row>
    <row r="148" spans="1:14" s="13" customFormat="1" ht="12" x14ac:dyDescent="0.15">
      <c r="A148" s="13" t="s">
        <v>12</v>
      </c>
      <c r="B148" s="23" t="s">
        <v>330</v>
      </c>
      <c r="C148" s="15" t="s">
        <v>100</v>
      </c>
      <c r="D148" s="9" t="s">
        <v>102</v>
      </c>
      <c r="E148" s="16">
        <v>43356</v>
      </c>
      <c r="F148" s="12">
        <v>1.1200000000000001</v>
      </c>
      <c r="G148" s="17">
        <v>43362</v>
      </c>
      <c r="H148" s="12">
        <v>1.45</v>
      </c>
      <c r="I148" s="11">
        <f t="shared" si="10"/>
        <v>10</v>
      </c>
      <c r="J148" s="18">
        <f t="shared" si="11"/>
        <v>329.99999999999983</v>
      </c>
      <c r="K148" s="19">
        <f t="shared" si="12"/>
        <v>0.29464285714285698</v>
      </c>
      <c r="L148" s="20">
        <f t="shared" si="13"/>
        <v>51681.599999999991</v>
      </c>
      <c r="M148" s="9">
        <f t="shared" si="14"/>
        <v>6</v>
      </c>
      <c r="N148" s="21"/>
    </row>
    <row r="149" spans="1:14" s="13" customFormat="1" ht="12" x14ac:dyDescent="0.15">
      <c r="A149" s="13" t="s">
        <v>19</v>
      </c>
      <c r="B149" s="23" t="s">
        <v>312</v>
      </c>
      <c r="C149" s="15" t="s">
        <v>98</v>
      </c>
      <c r="D149" s="9" t="s">
        <v>50</v>
      </c>
      <c r="E149" s="16">
        <v>43360</v>
      </c>
      <c r="F149" s="12">
        <v>4.25</v>
      </c>
      <c r="G149" s="17">
        <v>43362</v>
      </c>
      <c r="H149" s="12">
        <v>7.5</v>
      </c>
      <c r="I149" s="11">
        <f t="shared" si="10"/>
        <v>2</v>
      </c>
      <c r="J149" s="18">
        <f t="shared" si="11"/>
        <v>650</v>
      </c>
      <c r="K149" s="19">
        <f t="shared" si="12"/>
        <v>0.76470588235294112</v>
      </c>
      <c r="L149" s="20">
        <f t="shared" si="13"/>
        <v>52331.599999999991</v>
      </c>
      <c r="M149" s="9">
        <f t="shared" si="14"/>
        <v>2</v>
      </c>
      <c r="N149" s="14"/>
    </row>
    <row r="150" spans="1:14" s="13" customFormat="1" ht="12" x14ac:dyDescent="0.15">
      <c r="A150" s="23" t="s">
        <v>228</v>
      </c>
      <c r="B150" s="23" t="s">
        <v>315</v>
      </c>
      <c r="C150" s="15" t="s">
        <v>100</v>
      </c>
      <c r="D150" s="9" t="s">
        <v>239</v>
      </c>
      <c r="E150" s="16">
        <v>43362</v>
      </c>
      <c r="F150" s="12">
        <v>2.56</v>
      </c>
      <c r="G150" s="25">
        <v>43370</v>
      </c>
      <c r="H150" s="12">
        <v>4.1100000000000003</v>
      </c>
      <c r="I150" s="11">
        <f t="shared" si="10"/>
        <v>4</v>
      </c>
      <c r="J150" s="18">
        <f t="shared" si="11"/>
        <v>620.00000000000011</v>
      </c>
      <c r="K150" s="19">
        <f t="shared" si="12"/>
        <v>0.60546875000000011</v>
      </c>
      <c r="L150" s="20">
        <f t="shared" si="13"/>
        <v>52951.599999999991</v>
      </c>
      <c r="M150" s="9">
        <f t="shared" si="14"/>
        <v>8</v>
      </c>
      <c r="N150" s="16"/>
    </row>
    <row r="151" spans="1:14" s="13" customFormat="1" ht="12" x14ac:dyDescent="0.15">
      <c r="A151" s="13" t="s">
        <v>179</v>
      </c>
      <c r="B151" s="13" t="s">
        <v>290</v>
      </c>
      <c r="C151" s="15" t="s">
        <v>98</v>
      </c>
      <c r="D151" s="9" t="s">
        <v>52</v>
      </c>
      <c r="E151" s="16">
        <v>43367</v>
      </c>
      <c r="F151" s="12">
        <v>3.72</v>
      </c>
      <c r="G151" s="17">
        <v>43370</v>
      </c>
      <c r="H151" s="12">
        <v>5.6</v>
      </c>
      <c r="I151" s="11">
        <f t="shared" si="10"/>
        <v>3</v>
      </c>
      <c r="J151" s="18">
        <f t="shared" si="11"/>
        <v>563.99999999999989</v>
      </c>
      <c r="K151" s="19">
        <f t="shared" si="12"/>
        <v>0.50537634408602128</v>
      </c>
      <c r="L151" s="20">
        <f t="shared" si="13"/>
        <v>53515.599999999991</v>
      </c>
      <c r="M151" s="9">
        <f t="shared" si="14"/>
        <v>3</v>
      </c>
      <c r="N151" s="21"/>
    </row>
    <row r="152" spans="1:14" s="13" customFormat="1" ht="12" x14ac:dyDescent="0.15">
      <c r="A152" s="13" t="s">
        <v>21</v>
      </c>
      <c r="B152" s="23" t="s">
        <v>334</v>
      </c>
      <c r="C152" s="15" t="s">
        <v>98</v>
      </c>
      <c r="D152" s="9" t="s">
        <v>67</v>
      </c>
      <c r="E152" s="16">
        <v>43367</v>
      </c>
      <c r="F152" s="12">
        <v>3.5700000000000003</v>
      </c>
      <c r="G152" s="17">
        <v>43381</v>
      </c>
      <c r="H152" s="12">
        <v>1.5</v>
      </c>
      <c r="I152" s="11">
        <f t="shared" si="10"/>
        <v>3</v>
      </c>
      <c r="J152" s="18">
        <f t="shared" si="11"/>
        <v>-621.00000000000011</v>
      </c>
      <c r="K152" s="19">
        <f t="shared" si="12"/>
        <v>-0.57983193277310929</v>
      </c>
      <c r="L152" s="20">
        <f t="shared" si="13"/>
        <v>52894.599999999991</v>
      </c>
      <c r="M152" s="9">
        <f t="shared" si="14"/>
        <v>14</v>
      </c>
      <c r="N152" s="21"/>
    </row>
    <row r="153" spans="1:14" s="13" customFormat="1" ht="12" x14ac:dyDescent="0.15">
      <c r="A153" s="13" t="s">
        <v>180</v>
      </c>
      <c r="B153" s="13" t="s">
        <v>278</v>
      </c>
      <c r="C153" s="15" t="s">
        <v>98</v>
      </c>
      <c r="D153" s="9" t="s">
        <v>181</v>
      </c>
      <c r="E153" s="16">
        <v>43369</v>
      </c>
      <c r="F153" s="12">
        <v>4.38</v>
      </c>
      <c r="G153" s="17">
        <v>43374</v>
      </c>
      <c r="H153" s="12">
        <v>5.0999999999999996</v>
      </c>
      <c r="I153" s="11">
        <f t="shared" si="10"/>
        <v>2</v>
      </c>
      <c r="J153" s="18">
        <f t="shared" si="11"/>
        <v>143.99999999999994</v>
      </c>
      <c r="K153" s="19">
        <f t="shared" si="12"/>
        <v>0.16438356164383555</v>
      </c>
      <c r="L153" s="20">
        <f t="shared" si="13"/>
        <v>53038.599999999991</v>
      </c>
      <c r="M153" s="9">
        <f t="shared" si="14"/>
        <v>5</v>
      </c>
      <c r="N153" s="21"/>
    </row>
    <row r="154" spans="1:14" s="13" customFormat="1" ht="12" x14ac:dyDescent="0.15">
      <c r="A154" s="13" t="s">
        <v>27</v>
      </c>
      <c r="B154" s="23" t="s">
        <v>311</v>
      </c>
      <c r="C154" s="15" t="s">
        <v>98</v>
      </c>
      <c r="D154" s="9" t="s">
        <v>54</v>
      </c>
      <c r="E154" s="16">
        <v>43371</v>
      </c>
      <c r="F154" s="12">
        <v>3.25</v>
      </c>
      <c r="G154" s="17">
        <v>43383</v>
      </c>
      <c r="H154" s="12">
        <v>1.6</v>
      </c>
      <c r="I154" s="11">
        <f t="shared" si="10"/>
        <v>3</v>
      </c>
      <c r="J154" s="18">
        <f t="shared" si="11"/>
        <v>-494.99999999999994</v>
      </c>
      <c r="K154" s="19">
        <f t="shared" si="12"/>
        <v>-0.50769230769230766</v>
      </c>
      <c r="L154" s="20">
        <f t="shared" si="13"/>
        <v>52543.599999999991</v>
      </c>
      <c r="M154" s="9">
        <f t="shared" si="14"/>
        <v>12</v>
      </c>
      <c r="N154" s="21"/>
    </row>
    <row r="155" spans="1:14" s="13" customFormat="1" ht="12" x14ac:dyDescent="0.15">
      <c r="A155" s="13" t="s">
        <v>49</v>
      </c>
      <c r="B155" s="23" t="s">
        <v>327</v>
      </c>
      <c r="C155" s="15" t="s">
        <v>98</v>
      </c>
      <c r="D155" s="9" t="s">
        <v>75</v>
      </c>
      <c r="E155" s="16">
        <v>43371</v>
      </c>
      <c r="F155" s="12">
        <v>4.8</v>
      </c>
      <c r="G155" s="17">
        <v>43375</v>
      </c>
      <c r="H155" s="12">
        <v>13.9</v>
      </c>
      <c r="I155" s="11">
        <f t="shared" si="10"/>
        <v>2</v>
      </c>
      <c r="J155" s="18">
        <f t="shared" si="11"/>
        <v>1820.0000000000002</v>
      </c>
      <c r="K155" s="19">
        <f t="shared" si="12"/>
        <v>1.8958333333333337</v>
      </c>
      <c r="L155" s="20">
        <f t="shared" si="13"/>
        <v>54363.599999999991</v>
      </c>
      <c r="M155" s="9">
        <f t="shared" si="14"/>
        <v>4</v>
      </c>
      <c r="N155" s="21"/>
    </row>
    <row r="156" spans="1:14" s="13" customFormat="1" ht="12" x14ac:dyDescent="0.15">
      <c r="A156" s="13" t="s">
        <v>39</v>
      </c>
      <c r="B156" s="23" t="s">
        <v>307</v>
      </c>
      <c r="C156" s="15" t="s">
        <v>98</v>
      </c>
      <c r="D156" s="9" t="s">
        <v>52</v>
      </c>
      <c r="E156" s="16">
        <v>43375</v>
      </c>
      <c r="F156" s="12">
        <v>0.99</v>
      </c>
      <c r="G156" s="17">
        <v>43382</v>
      </c>
      <c r="H156" s="12">
        <v>1.9</v>
      </c>
      <c r="I156" s="11">
        <f t="shared" si="10"/>
        <v>12</v>
      </c>
      <c r="J156" s="18">
        <f t="shared" si="11"/>
        <v>1091.9999999999998</v>
      </c>
      <c r="K156" s="19">
        <f t="shared" si="12"/>
        <v>0.91919191919191912</v>
      </c>
      <c r="L156" s="20">
        <f t="shared" si="13"/>
        <v>55455.599999999991</v>
      </c>
      <c r="M156" s="9">
        <f t="shared" si="14"/>
        <v>7</v>
      </c>
      <c r="N156" s="21"/>
    </row>
    <row r="157" spans="1:14" s="13" customFormat="1" ht="12" x14ac:dyDescent="0.15">
      <c r="A157" s="13" t="s">
        <v>19</v>
      </c>
      <c r="B157" s="23" t="s">
        <v>312</v>
      </c>
      <c r="C157" s="15" t="s">
        <v>98</v>
      </c>
      <c r="D157" s="9" t="s">
        <v>103</v>
      </c>
      <c r="E157" s="16">
        <v>43375</v>
      </c>
      <c r="F157" s="12">
        <v>4.2300000000000004</v>
      </c>
      <c r="G157" s="17">
        <v>43397</v>
      </c>
      <c r="H157" s="12">
        <f>F157*0.4</f>
        <v>1.6920000000000002</v>
      </c>
      <c r="I157" s="11">
        <f t="shared" si="10"/>
        <v>2</v>
      </c>
      <c r="J157" s="18">
        <f t="shared" si="11"/>
        <v>-507.6</v>
      </c>
      <c r="K157" s="19">
        <f t="shared" si="12"/>
        <v>-0.6</v>
      </c>
      <c r="L157" s="20">
        <f t="shared" si="13"/>
        <v>54947.999999999993</v>
      </c>
      <c r="M157" s="9">
        <f t="shared" si="14"/>
        <v>22</v>
      </c>
      <c r="N157" s="21"/>
    </row>
    <row r="158" spans="1:14" s="13" customFormat="1" ht="12" x14ac:dyDescent="0.15">
      <c r="A158" s="13" t="s">
        <v>49</v>
      </c>
      <c r="B158" s="23" t="s">
        <v>327</v>
      </c>
      <c r="C158" s="15" t="s">
        <v>98</v>
      </c>
      <c r="D158" s="9" t="s">
        <v>72</v>
      </c>
      <c r="E158" s="16">
        <v>43377</v>
      </c>
      <c r="F158" s="12">
        <v>3.97</v>
      </c>
      <c r="G158" s="17">
        <v>43396</v>
      </c>
      <c r="H158" s="12">
        <v>3.8</v>
      </c>
      <c r="I158" s="11">
        <f t="shared" si="10"/>
        <v>3</v>
      </c>
      <c r="J158" s="18">
        <f t="shared" si="11"/>
        <v>-51.000000000000114</v>
      </c>
      <c r="K158" s="19">
        <f t="shared" si="12"/>
        <v>-4.2821158690176414E-2</v>
      </c>
      <c r="L158" s="20">
        <f t="shared" si="13"/>
        <v>54896.999999999993</v>
      </c>
      <c r="M158" s="9">
        <f t="shared" si="14"/>
        <v>19</v>
      </c>
      <c r="N158" s="14"/>
    </row>
    <row r="159" spans="1:14" s="13" customFormat="1" ht="12" x14ac:dyDescent="0.15">
      <c r="A159" s="13" t="s">
        <v>96</v>
      </c>
      <c r="B159" s="13" t="s">
        <v>299</v>
      </c>
      <c r="C159" s="15" t="s">
        <v>104</v>
      </c>
      <c r="D159" s="9" t="s">
        <v>54</v>
      </c>
      <c r="E159" s="16">
        <v>43383</v>
      </c>
      <c r="F159" s="12">
        <v>3.5500000000000003</v>
      </c>
      <c r="G159" s="17">
        <v>43424</v>
      </c>
      <c r="H159" s="12">
        <v>3.1</v>
      </c>
      <c r="I159" s="11">
        <f t="shared" si="10"/>
        <v>3</v>
      </c>
      <c r="J159" s="18">
        <f t="shared" si="11"/>
        <v>-135.00000000000006</v>
      </c>
      <c r="K159" s="19">
        <f t="shared" si="12"/>
        <v>-0.12676056338028174</v>
      </c>
      <c r="L159" s="20">
        <f t="shared" si="13"/>
        <v>54761.999999999993</v>
      </c>
      <c r="M159" s="9">
        <f t="shared" si="14"/>
        <v>41</v>
      </c>
      <c r="N159" s="21"/>
    </row>
    <row r="160" spans="1:14" s="13" customFormat="1" ht="12" x14ac:dyDescent="0.15">
      <c r="A160" s="13" t="s">
        <v>59</v>
      </c>
      <c r="B160" s="23" t="s">
        <v>323</v>
      </c>
      <c r="C160" s="15" t="s">
        <v>98</v>
      </c>
      <c r="D160" s="9" t="s">
        <v>78</v>
      </c>
      <c r="E160" s="16">
        <v>43383</v>
      </c>
      <c r="F160" s="12">
        <v>0.92</v>
      </c>
      <c r="G160" s="17">
        <v>43389</v>
      </c>
      <c r="H160" s="12">
        <v>1.25</v>
      </c>
      <c r="I160" s="11">
        <f t="shared" si="10"/>
        <v>13</v>
      </c>
      <c r="J160" s="18">
        <f t="shared" si="11"/>
        <v>428.99999999999989</v>
      </c>
      <c r="K160" s="19">
        <f t="shared" si="12"/>
        <v>0.35869565217391297</v>
      </c>
      <c r="L160" s="20">
        <f t="shared" si="13"/>
        <v>55190.999999999993</v>
      </c>
      <c r="M160" s="9">
        <f t="shared" si="14"/>
        <v>6</v>
      </c>
      <c r="N160" s="21"/>
    </row>
    <row r="161" spans="1:14" s="13" customFormat="1" ht="12" x14ac:dyDescent="0.15">
      <c r="A161" s="13" t="s">
        <v>39</v>
      </c>
      <c r="B161" s="23" t="s">
        <v>307</v>
      </c>
      <c r="C161" s="15" t="s">
        <v>98</v>
      </c>
      <c r="D161" s="9" t="s">
        <v>18</v>
      </c>
      <c r="E161" s="16">
        <v>43384</v>
      </c>
      <c r="F161" s="12">
        <v>2.2400000000000002</v>
      </c>
      <c r="G161" s="17">
        <v>43390</v>
      </c>
      <c r="H161" s="12">
        <v>2.58</v>
      </c>
      <c r="I161" s="11">
        <f t="shared" si="10"/>
        <v>5</v>
      </c>
      <c r="J161" s="18">
        <f t="shared" si="11"/>
        <v>169.99999999999994</v>
      </c>
      <c r="K161" s="19">
        <f t="shared" si="12"/>
        <v>0.15178571428571422</v>
      </c>
      <c r="L161" s="20">
        <f t="shared" si="13"/>
        <v>55360.999999999993</v>
      </c>
      <c r="M161" s="9">
        <f t="shared" si="14"/>
        <v>6</v>
      </c>
      <c r="N161" s="21"/>
    </row>
    <row r="162" spans="1:14" s="13" customFormat="1" ht="12" x14ac:dyDescent="0.15">
      <c r="A162" s="13" t="s">
        <v>182</v>
      </c>
      <c r="B162" s="13" t="s">
        <v>275</v>
      </c>
      <c r="C162" s="15" t="s">
        <v>104</v>
      </c>
      <c r="D162" s="9" t="s">
        <v>183</v>
      </c>
      <c r="E162" s="16">
        <v>43391</v>
      </c>
      <c r="F162" s="12">
        <v>1.1200000000000001</v>
      </c>
      <c r="G162" s="17">
        <v>43405</v>
      </c>
      <c r="H162" s="12">
        <v>1.68</v>
      </c>
      <c r="I162" s="11">
        <f t="shared" si="10"/>
        <v>10</v>
      </c>
      <c r="J162" s="18">
        <f t="shared" si="11"/>
        <v>559.99999999999977</v>
      </c>
      <c r="K162" s="19">
        <f t="shared" si="12"/>
        <v>0.49999999999999978</v>
      </c>
      <c r="L162" s="20">
        <f t="shared" si="13"/>
        <v>55920.999999999993</v>
      </c>
      <c r="M162" s="9">
        <f t="shared" si="14"/>
        <v>14</v>
      </c>
      <c r="N162" s="21"/>
    </row>
    <row r="163" spans="1:14" s="13" customFormat="1" ht="12" x14ac:dyDescent="0.15">
      <c r="A163" s="13" t="s">
        <v>42</v>
      </c>
      <c r="B163" s="23" t="s">
        <v>313</v>
      </c>
      <c r="C163" s="15" t="s">
        <v>104</v>
      </c>
      <c r="D163" s="9" t="s">
        <v>33</v>
      </c>
      <c r="E163" s="16">
        <v>43391</v>
      </c>
      <c r="F163" s="12">
        <v>3.0700000000000003</v>
      </c>
      <c r="G163" s="17">
        <v>43406</v>
      </c>
      <c r="H163" s="12">
        <v>4.45</v>
      </c>
      <c r="I163" s="11">
        <f t="shared" si="10"/>
        <v>3</v>
      </c>
      <c r="J163" s="18">
        <f t="shared" si="11"/>
        <v>413.99999999999994</v>
      </c>
      <c r="K163" s="19">
        <f t="shared" si="12"/>
        <v>0.44951140065146572</v>
      </c>
      <c r="L163" s="20">
        <f t="shared" si="13"/>
        <v>56334.999999999993</v>
      </c>
      <c r="M163" s="9">
        <f t="shared" si="14"/>
        <v>15</v>
      </c>
      <c r="N163" s="21"/>
    </row>
    <row r="164" spans="1:14" s="13" customFormat="1" ht="12" x14ac:dyDescent="0.15">
      <c r="A164" s="13" t="s">
        <v>44</v>
      </c>
      <c r="B164" s="23" t="s">
        <v>321</v>
      </c>
      <c r="C164" s="15" t="s">
        <v>104</v>
      </c>
      <c r="D164" s="9" t="s">
        <v>45</v>
      </c>
      <c r="E164" s="16">
        <v>43391</v>
      </c>
      <c r="F164" s="12">
        <v>5.16</v>
      </c>
      <c r="G164" s="17">
        <v>43398</v>
      </c>
      <c r="H164" s="12">
        <v>4.7</v>
      </c>
      <c r="I164" s="11">
        <f t="shared" si="10"/>
        <v>2</v>
      </c>
      <c r="J164" s="18">
        <f t="shared" si="11"/>
        <v>-92</v>
      </c>
      <c r="K164" s="19">
        <f t="shared" si="12"/>
        <v>-8.9147286821705418E-2</v>
      </c>
      <c r="L164" s="20">
        <f t="shared" si="13"/>
        <v>56242.999999999993</v>
      </c>
      <c r="M164" s="9">
        <f t="shared" si="14"/>
        <v>7</v>
      </c>
      <c r="N164" s="14"/>
    </row>
    <row r="165" spans="1:14" s="13" customFormat="1" ht="12" x14ac:dyDescent="0.15">
      <c r="A165" s="13" t="s">
        <v>21</v>
      </c>
      <c r="B165" s="23" t="s">
        <v>334</v>
      </c>
      <c r="C165" s="15" t="s">
        <v>104</v>
      </c>
      <c r="D165" s="9" t="s">
        <v>35</v>
      </c>
      <c r="E165" s="16">
        <v>43391</v>
      </c>
      <c r="F165" s="12">
        <v>5.0600000000000005</v>
      </c>
      <c r="G165" s="17">
        <v>43411</v>
      </c>
      <c r="H165" s="12">
        <v>6.5</v>
      </c>
      <c r="I165" s="11">
        <f t="shared" si="10"/>
        <v>2</v>
      </c>
      <c r="J165" s="18">
        <f t="shared" si="11"/>
        <v>287.99999999999989</v>
      </c>
      <c r="K165" s="19">
        <f t="shared" si="12"/>
        <v>0.28458498023715401</v>
      </c>
      <c r="L165" s="20">
        <f t="shared" si="13"/>
        <v>56530.999999999993</v>
      </c>
      <c r="M165" s="9">
        <f t="shared" si="14"/>
        <v>20</v>
      </c>
      <c r="N165" s="21"/>
    </row>
    <row r="166" spans="1:14" s="13" customFormat="1" ht="12" x14ac:dyDescent="0.15">
      <c r="A166" s="13" t="s">
        <v>39</v>
      </c>
      <c r="B166" s="23" t="s">
        <v>307</v>
      </c>
      <c r="C166" s="15" t="s">
        <v>104</v>
      </c>
      <c r="D166" s="9" t="s">
        <v>36</v>
      </c>
      <c r="E166" s="16">
        <v>43399</v>
      </c>
      <c r="F166" s="12">
        <v>2.25</v>
      </c>
      <c r="G166" s="17">
        <v>43403</v>
      </c>
      <c r="H166" s="12">
        <v>3.35</v>
      </c>
      <c r="I166" s="11">
        <f t="shared" si="10"/>
        <v>5</v>
      </c>
      <c r="J166" s="18">
        <f t="shared" si="11"/>
        <v>550</v>
      </c>
      <c r="K166" s="19">
        <f t="shared" si="12"/>
        <v>0.48888888888888893</v>
      </c>
      <c r="L166" s="20">
        <f t="shared" si="13"/>
        <v>57080.999999999993</v>
      </c>
      <c r="M166" s="9">
        <f t="shared" si="14"/>
        <v>4</v>
      </c>
      <c r="N166" s="21"/>
    </row>
    <row r="167" spans="1:14" s="13" customFormat="1" ht="12" x14ac:dyDescent="0.15">
      <c r="A167" s="13" t="s">
        <v>44</v>
      </c>
      <c r="B167" s="23" t="s">
        <v>321</v>
      </c>
      <c r="C167" s="15" t="s">
        <v>104</v>
      </c>
      <c r="D167" s="9" t="s">
        <v>67</v>
      </c>
      <c r="E167" s="16">
        <v>43402</v>
      </c>
      <c r="F167" s="12">
        <v>4.0999999999999996</v>
      </c>
      <c r="G167" s="17">
        <v>43404</v>
      </c>
      <c r="H167" s="12">
        <v>5.7</v>
      </c>
      <c r="I167" s="11">
        <f t="shared" si="10"/>
        <v>2</v>
      </c>
      <c r="J167" s="18">
        <f t="shared" si="11"/>
        <v>320.00000000000011</v>
      </c>
      <c r="K167" s="19">
        <f t="shared" si="12"/>
        <v>0.39024390243902457</v>
      </c>
      <c r="L167" s="20">
        <f t="shared" si="13"/>
        <v>57400.999999999993</v>
      </c>
      <c r="M167" s="9">
        <f t="shared" si="14"/>
        <v>2</v>
      </c>
      <c r="N167" s="21"/>
    </row>
    <row r="168" spans="1:14" s="13" customFormat="1" ht="12" x14ac:dyDescent="0.15">
      <c r="A168" s="13" t="s">
        <v>41</v>
      </c>
      <c r="B168" s="23" t="s">
        <v>316</v>
      </c>
      <c r="C168" s="15" t="s">
        <v>104</v>
      </c>
      <c r="D168" s="9" t="s">
        <v>48</v>
      </c>
      <c r="E168" s="16">
        <v>43404</v>
      </c>
      <c r="F168" s="12">
        <v>1.54</v>
      </c>
      <c r="G168" s="17">
        <v>43409</v>
      </c>
      <c r="H168" s="12">
        <v>2.9</v>
      </c>
      <c r="I168" s="11">
        <f t="shared" si="10"/>
        <v>7</v>
      </c>
      <c r="J168" s="18">
        <f t="shared" si="11"/>
        <v>952</v>
      </c>
      <c r="K168" s="19">
        <f t="shared" si="12"/>
        <v>0.88311688311688297</v>
      </c>
      <c r="L168" s="20">
        <f t="shared" si="13"/>
        <v>58352.999999999993</v>
      </c>
      <c r="M168" s="9">
        <f t="shared" si="14"/>
        <v>5</v>
      </c>
      <c r="N168" s="21"/>
    </row>
    <row r="169" spans="1:14" s="13" customFormat="1" ht="12" x14ac:dyDescent="0.15">
      <c r="A169" s="13" t="s">
        <v>25</v>
      </c>
      <c r="B169" s="23" t="s">
        <v>338</v>
      </c>
      <c r="C169" s="15" t="s">
        <v>104</v>
      </c>
      <c r="D169" s="9" t="s">
        <v>26</v>
      </c>
      <c r="E169" s="16">
        <v>43405</v>
      </c>
      <c r="F169" s="12">
        <v>3.5100000000000002</v>
      </c>
      <c r="G169" s="17">
        <v>43409</v>
      </c>
      <c r="H169" s="12">
        <v>4.7</v>
      </c>
      <c r="I169" s="11">
        <f t="shared" si="10"/>
        <v>3</v>
      </c>
      <c r="J169" s="18">
        <f t="shared" si="11"/>
        <v>357</v>
      </c>
      <c r="K169" s="19">
        <f t="shared" si="12"/>
        <v>0.33903133903133897</v>
      </c>
      <c r="L169" s="20">
        <f t="shared" si="13"/>
        <v>58709.999999999993</v>
      </c>
      <c r="M169" s="9">
        <f t="shared" si="14"/>
        <v>4</v>
      </c>
      <c r="N169" s="21"/>
    </row>
    <row r="170" spans="1:14" s="13" customFormat="1" ht="12" x14ac:dyDescent="0.15">
      <c r="A170" s="13" t="s">
        <v>39</v>
      </c>
      <c r="B170" s="23" t="s">
        <v>307</v>
      </c>
      <c r="C170" s="15" t="s">
        <v>104</v>
      </c>
      <c r="D170" s="9" t="s">
        <v>36</v>
      </c>
      <c r="E170" s="16">
        <v>43406</v>
      </c>
      <c r="F170" s="12">
        <v>2.42</v>
      </c>
      <c r="G170" s="17">
        <v>43410</v>
      </c>
      <c r="H170" s="12">
        <v>5.0999999999999996</v>
      </c>
      <c r="I170" s="11">
        <f t="shared" si="10"/>
        <v>4</v>
      </c>
      <c r="J170" s="18">
        <f t="shared" si="11"/>
        <v>1072</v>
      </c>
      <c r="K170" s="19">
        <f t="shared" si="12"/>
        <v>1.1074380165289255</v>
      </c>
      <c r="L170" s="20">
        <f t="shared" si="13"/>
        <v>59781.999999999993</v>
      </c>
      <c r="M170" s="9">
        <f t="shared" si="14"/>
        <v>4</v>
      </c>
      <c r="N170" s="21"/>
    </row>
    <row r="171" spans="1:14" s="13" customFormat="1" ht="12" x14ac:dyDescent="0.15">
      <c r="A171" s="13" t="s">
        <v>176</v>
      </c>
      <c r="B171" s="13" t="s">
        <v>274</v>
      </c>
      <c r="C171" s="15" t="s">
        <v>104</v>
      </c>
      <c r="D171" s="9" t="s">
        <v>53</v>
      </c>
      <c r="E171" s="16">
        <v>43409</v>
      </c>
      <c r="F171" s="12">
        <v>2.59</v>
      </c>
      <c r="G171" s="17">
        <v>43411</v>
      </c>
      <c r="H171" s="12">
        <v>3.95</v>
      </c>
      <c r="I171" s="11">
        <f t="shared" si="10"/>
        <v>4</v>
      </c>
      <c r="J171" s="18">
        <f t="shared" si="11"/>
        <v>544.00000000000011</v>
      </c>
      <c r="K171" s="19">
        <f t="shared" si="12"/>
        <v>0.52509652509652527</v>
      </c>
      <c r="L171" s="20">
        <f t="shared" si="13"/>
        <v>60325.999999999993</v>
      </c>
      <c r="M171" s="9">
        <f t="shared" si="14"/>
        <v>2</v>
      </c>
      <c r="N171" s="21"/>
    </row>
    <row r="172" spans="1:14" s="13" customFormat="1" ht="12" x14ac:dyDescent="0.15">
      <c r="A172" s="13" t="s">
        <v>46</v>
      </c>
      <c r="B172" s="23" t="s">
        <v>314</v>
      </c>
      <c r="C172" s="15" t="s">
        <v>104</v>
      </c>
      <c r="D172" s="9" t="s">
        <v>47</v>
      </c>
      <c r="E172" s="16">
        <v>43409</v>
      </c>
      <c r="F172" s="12">
        <v>3.04</v>
      </c>
      <c r="G172" s="17">
        <v>43411</v>
      </c>
      <c r="H172" s="12">
        <v>2.7</v>
      </c>
      <c r="I172" s="11">
        <f t="shared" si="10"/>
        <v>3</v>
      </c>
      <c r="J172" s="18">
        <f t="shared" si="11"/>
        <v>-101.99999999999996</v>
      </c>
      <c r="K172" s="19">
        <f t="shared" si="12"/>
        <v>-0.11184210526315784</v>
      </c>
      <c r="L172" s="20">
        <f t="shared" si="13"/>
        <v>60223.999999999993</v>
      </c>
      <c r="M172" s="9">
        <f t="shared" si="14"/>
        <v>2</v>
      </c>
      <c r="N172" s="21"/>
    </row>
    <row r="173" spans="1:14" s="13" customFormat="1" ht="12" x14ac:dyDescent="0.15">
      <c r="A173" s="13" t="s">
        <v>49</v>
      </c>
      <c r="B173" s="23" t="s">
        <v>327</v>
      </c>
      <c r="C173" s="15" t="s">
        <v>104</v>
      </c>
      <c r="D173" s="9" t="s">
        <v>105</v>
      </c>
      <c r="E173" s="16">
        <v>43409</v>
      </c>
      <c r="F173" s="12">
        <v>3.97</v>
      </c>
      <c r="G173" s="17">
        <v>43411</v>
      </c>
      <c r="H173" s="12">
        <v>4.6500000000000004</v>
      </c>
      <c r="I173" s="11">
        <f t="shared" si="10"/>
        <v>3</v>
      </c>
      <c r="J173" s="18">
        <f t="shared" si="11"/>
        <v>204.00000000000006</v>
      </c>
      <c r="K173" s="19">
        <f t="shared" si="12"/>
        <v>0.17128463476070532</v>
      </c>
      <c r="L173" s="20">
        <f t="shared" si="13"/>
        <v>60427.999999999993</v>
      </c>
      <c r="M173" s="9">
        <f t="shared" si="14"/>
        <v>2</v>
      </c>
      <c r="N173" s="21"/>
    </row>
    <row r="174" spans="1:14" s="13" customFormat="1" ht="12" x14ac:dyDescent="0.15">
      <c r="A174" s="13" t="s">
        <v>32</v>
      </c>
      <c r="B174" s="23" t="s">
        <v>339</v>
      </c>
      <c r="C174" s="15" t="s">
        <v>104</v>
      </c>
      <c r="D174" s="15" t="s">
        <v>101</v>
      </c>
      <c r="E174" s="16">
        <v>43409</v>
      </c>
      <c r="F174" s="12">
        <v>3.89</v>
      </c>
      <c r="G174" s="17">
        <v>43411</v>
      </c>
      <c r="H174" s="22">
        <v>4.7</v>
      </c>
      <c r="I174" s="11">
        <f t="shared" si="10"/>
        <v>3</v>
      </c>
      <c r="J174" s="18">
        <f t="shared" si="11"/>
        <v>243.00000000000003</v>
      </c>
      <c r="K174" s="19">
        <f t="shared" si="12"/>
        <v>0.20822622107969152</v>
      </c>
      <c r="L174" s="20">
        <f t="shared" si="13"/>
        <v>60670.999999999993</v>
      </c>
      <c r="M174" s="9">
        <f t="shared" si="14"/>
        <v>2</v>
      </c>
      <c r="N174" s="14"/>
    </row>
    <row r="175" spans="1:14" s="13" customFormat="1" ht="12" x14ac:dyDescent="0.15">
      <c r="A175" s="13" t="s">
        <v>44</v>
      </c>
      <c r="B175" s="23" t="s">
        <v>321</v>
      </c>
      <c r="C175" s="15" t="s">
        <v>104</v>
      </c>
      <c r="D175" s="9" t="s">
        <v>18</v>
      </c>
      <c r="E175" s="16">
        <v>43410</v>
      </c>
      <c r="F175" s="12">
        <v>2.4500000000000002</v>
      </c>
      <c r="G175" s="17">
        <v>43412</v>
      </c>
      <c r="H175" s="12">
        <v>3.05</v>
      </c>
      <c r="I175" s="11">
        <f t="shared" si="10"/>
        <v>4</v>
      </c>
      <c r="J175" s="18">
        <f t="shared" si="11"/>
        <v>239.99999999999986</v>
      </c>
      <c r="K175" s="19">
        <f t="shared" si="12"/>
        <v>0.2448979591836733</v>
      </c>
      <c r="L175" s="20">
        <f t="shared" si="13"/>
        <v>60910.999999999993</v>
      </c>
      <c r="M175" s="9">
        <f t="shared" si="14"/>
        <v>2</v>
      </c>
      <c r="N175" s="21"/>
    </row>
    <row r="176" spans="1:14" s="13" customFormat="1" ht="12" x14ac:dyDescent="0.15">
      <c r="A176" s="13" t="s">
        <v>46</v>
      </c>
      <c r="B176" s="23" t="s">
        <v>314</v>
      </c>
      <c r="C176" s="15" t="s">
        <v>104</v>
      </c>
      <c r="D176" s="9" t="s">
        <v>16</v>
      </c>
      <c r="E176" s="16">
        <v>43412</v>
      </c>
      <c r="F176" s="12">
        <v>3.13</v>
      </c>
      <c r="G176" s="17">
        <v>43423</v>
      </c>
      <c r="H176" s="12">
        <f>F176*0.4</f>
        <v>1.252</v>
      </c>
      <c r="I176" s="11">
        <f t="shared" si="10"/>
        <v>3</v>
      </c>
      <c r="J176" s="18">
        <f t="shared" si="11"/>
        <v>-563.4</v>
      </c>
      <c r="K176" s="19">
        <f t="shared" si="12"/>
        <v>-0.6</v>
      </c>
      <c r="L176" s="20">
        <f t="shared" si="13"/>
        <v>60347.599999999991</v>
      </c>
      <c r="M176" s="9">
        <f t="shared" si="14"/>
        <v>11</v>
      </c>
      <c r="N176" s="21"/>
    </row>
    <row r="177" spans="1:15" s="13" customFormat="1" ht="12" x14ac:dyDescent="0.15">
      <c r="A177" s="13" t="s">
        <v>12</v>
      </c>
      <c r="B177" s="23" t="s">
        <v>330</v>
      </c>
      <c r="C177" s="15" t="s">
        <v>104</v>
      </c>
      <c r="D177" s="9" t="s">
        <v>75</v>
      </c>
      <c r="E177" s="16">
        <v>43412</v>
      </c>
      <c r="F177" s="12">
        <v>3.1</v>
      </c>
      <c r="G177" s="17">
        <v>43416</v>
      </c>
      <c r="H177" s="12">
        <v>4</v>
      </c>
      <c r="I177" s="11">
        <f t="shared" si="10"/>
        <v>3</v>
      </c>
      <c r="J177" s="18">
        <f t="shared" si="11"/>
        <v>270</v>
      </c>
      <c r="K177" s="19">
        <f t="shared" si="12"/>
        <v>0.29032258064516125</v>
      </c>
      <c r="L177" s="20">
        <f t="shared" si="13"/>
        <v>60617.599999999991</v>
      </c>
      <c r="M177" s="9">
        <f t="shared" si="14"/>
        <v>4</v>
      </c>
    </row>
    <row r="178" spans="1:15" s="13" customFormat="1" ht="12" x14ac:dyDescent="0.15">
      <c r="A178" s="13" t="s">
        <v>27</v>
      </c>
      <c r="B178" s="23" t="s">
        <v>311</v>
      </c>
      <c r="C178" s="15" t="s">
        <v>104</v>
      </c>
      <c r="D178" s="9" t="s">
        <v>24</v>
      </c>
      <c r="E178" s="16">
        <v>43413</v>
      </c>
      <c r="F178" s="12">
        <v>3.18</v>
      </c>
      <c r="G178" s="17">
        <v>43437</v>
      </c>
      <c r="H178" s="12">
        <v>3.7</v>
      </c>
      <c r="I178" s="11">
        <f t="shared" si="10"/>
        <v>3</v>
      </c>
      <c r="J178" s="18">
        <f t="shared" si="11"/>
        <v>156</v>
      </c>
      <c r="K178" s="19">
        <f t="shared" si="12"/>
        <v>0.16352201257861634</v>
      </c>
      <c r="L178" s="20">
        <f t="shared" si="13"/>
        <v>60773.599999999991</v>
      </c>
      <c r="M178" s="9">
        <f t="shared" si="14"/>
        <v>24</v>
      </c>
      <c r="N178" s="21"/>
    </row>
    <row r="179" spans="1:15" s="13" customFormat="1" ht="12" x14ac:dyDescent="0.15">
      <c r="A179" s="13" t="s">
        <v>19</v>
      </c>
      <c r="B179" s="23" t="s">
        <v>312</v>
      </c>
      <c r="C179" s="15" t="s">
        <v>107</v>
      </c>
      <c r="D179" s="9" t="s">
        <v>31</v>
      </c>
      <c r="E179" s="16">
        <v>43413</v>
      </c>
      <c r="F179" s="12">
        <v>5.16</v>
      </c>
      <c r="G179" s="17">
        <v>43472</v>
      </c>
      <c r="H179" s="12">
        <v>2.7</v>
      </c>
      <c r="I179" s="11">
        <f t="shared" si="10"/>
        <v>2</v>
      </c>
      <c r="J179" s="18">
        <f t="shared" si="11"/>
        <v>-492</v>
      </c>
      <c r="K179" s="19">
        <f t="shared" si="12"/>
        <v>-0.47674418604651159</v>
      </c>
      <c r="L179" s="20">
        <f t="shared" si="13"/>
        <v>60281.599999999991</v>
      </c>
      <c r="M179" s="9">
        <f t="shared" si="14"/>
        <v>59</v>
      </c>
      <c r="N179" s="21"/>
    </row>
    <row r="180" spans="1:15" s="13" customFormat="1" ht="12" x14ac:dyDescent="0.15">
      <c r="A180" s="13" t="s">
        <v>42</v>
      </c>
      <c r="B180" s="23" t="s">
        <v>313</v>
      </c>
      <c r="C180" s="15" t="s">
        <v>104</v>
      </c>
      <c r="D180" s="9" t="s">
        <v>106</v>
      </c>
      <c r="E180" s="16">
        <v>43413</v>
      </c>
      <c r="F180" s="12">
        <v>2.2600000000000002</v>
      </c>
      <c r="G180" s="17">
        <v>43437</v>
      </c>
      <c r="H180" s="12">
        <v>2.77</v>
      </c>
      <c r="I180" s="11">
        <f t="shared" si="10"/>
        <v>5</v>
      </c>
      <c r="J180" s="18">
        <f t="shared" si="11"/>
        <v>254.99999999999989</v>
      </c>
      <c r="K180" s="19">
        <f t="shared" si="12"/>
        <v>0.22566371681415917</v>
      </c>
      <c r="L180" s="20">
        <f t="shared" si="13"/>
        <v>60536.599999999991</v>
      </c>
      <c r="M180" s="9">
        <f t="shared" si="14"/>
        <v>24</v>
      </c>
      <c r="N180" s="21"/>
    </row>
    <row r="181" spans="1:15" s="13" customFormat="1" ht="12" x14ac:dyDescent="0.15">
      <c r="A181" s="13" t="s">
        <v>44</v>
      </c>
      <c r="B181" s="23" t="s">
        <v>321</v>
      </c>
      <c r="C181" s="15" t="s">
        <v>104</v>
      </c>
      <c r="D181" s="9" t="s">
        <v>18</v>
      </c>
      <c r="E181" s="16">
        <v>43413</v>
      </c>
      <c r="F181" s="12">
        <v>1.3</v>
      </c>
      <c r="G181" s="17">
        <v>43418</v>
      </c>
      <c r="H181" s="12">
        <v>1.56</v>
      </c>
      <c r="I181" s="11">
        <f t="shared" si="10"/>
        <v>9</v>
      </c>
      <c r="J181" s="18">
        <f t="shared" si="11"/>
        <v>234</v>
      </c>
      <c r="K181" s="19">
        <f t="shared" si="12"/>
        <v>0.2</v>
      </c>
      <c r="L181" s="20">
        <f t="shared" si="13"/>
        <v>60770.599999999991</v>
      </c>
      <c r="M181" s="9">
        <f t="shared" si="14"/>
        <v>5</v>
      </c>
      <c r="N181" s="21"/>
    </row>
    <row r="182" spans="1:15" s="13" customFormat="1" ht="12" x14ac:dyDescent="0.15">
      <c r="A182" s="13" t="s">
        <v>34</v>
      </c>
      <c r="B182" s="23" t="s">
        <v>332</v>
      </c>
      <c r="C182" s="15" t="s">
        <v>104</v>
      </c>
      <c r="D182" s="9" t="s">
        <v>67</v>
      </c>
      <c r="E182" s="16">
        <v>43413</v>
      </c>
      <c r="F182" s="12">
        <v>4</v>
      </c>
      <c r="G182" s="17">
        <v>43434</v>
      </c>
      <c r="H182" s="12">
        <v>5.9</v>
      </c>
      <c r="I182" s="11">
        <f t="shared" si="10"/>
        <v>3</v>
      </c>
      <c r="J182" s="18">
        <f t="shared" si="11"/>
        <v>570.00000000000011</v>
      </c>
      <c r="K182" s="19">
        <f t="shared" si="12"/>
        <v>0.47500000000000009</v>
      </c>
      <c r="L182" s="20">
        <f t="shared" si="13"/>
        <v>61340.599999999991</v>
      </c>
      <c r="M182" s="9">
        <f t="shared" si="14"/>
        <v>21</v>
      </c>
      <c r="N182" s="21"/>
    </row>
    <row r="183" spans="1:15" s="13" customFormat="1" ht="12" x14ac:dyDescent="0.15">
      <c r="A183" s="13" t="s">
        <v>49</v>
      </c>
      <c r="B183" s="23" t="s">
        <v>327</v>
      </c>
      <c r="C183" s="15" t="s">
        <v>104</v>
      </c>
      <c r="D183" s="9" t="s">
        <v>72</v>
      </c>
      <c r="E183" s="16">
        <v>43416</v>
      </c>
      <c r="F183" s="12">
        <v>4.3499999999999996</v>
      </c>
      <c r="G183" s="17">
        <v>43418</v>
      </c>
      <c r="H183" s="12">
        <v>5.5</v>
      </c>
      <c r="I183" s="11">
        <f t="shared" si="10"/>
        <v>2</v>
      </c>
      <c r="J183" s="18">
        <f t="shared" si="11"/>
        <v>230.00000000000006</v>
      </c>
      <c r="K183" s="19">
        <f t="shared" si="12"/>
        <v>0.26436781609195414</v>
      </c>
      <c r="L183" s="20">
        <f t="shared" si="13"/>
        <v>61570.599999999991</v>
      </c>
      <c r="M183" s="9">
        <f t="shared" si="14"/>
        <v>2</v>
      </c>
      <c r="N183" s="21"/>
    </row>
    <row r="184" spans="1:15" s="13" customFormat="1" ht="12" x14ac:dyDescent="0.15">
      <c r="A184" s="13" t="s">
        <v>12</v>
      </c>
      <c r="B184" s="23" t="s">
        <v>330</v>
      </c>
      <c r="C184" s="15" t="s">
        <v>104</v>
      </c>
      <c r="D184" s="9" t="s">
        <v>108</v>
      </c>
      <c r="E184" s="16">
        <v>43419</v>
      </c>
      <c r="F184" s="12">
        <v>4.1900000000000004</v>
      </c>
      <c r="G184" s="17">
        <v>43423</v>
      </c>
      <c r="H184" s="12">
        <v>5.3</v>
      </c>
      <c r="I184" s="11">
        <f t="shared" si="10"/>
        <v>2</v>
      </c>
      <c r="J184" s="18">
        <f t="shared" si="11"/>
        <v>221.99999999999989</v>
      </c>
      <c r="K184" s="19">
        <f t="shared" si="12"/>
        <v>0.26491646778042943</v>
      </c>
      <c r="L184" s="20">
        <f t="shared" si="13"/>
        <v>61792.599999999991</v>
      </c>
      <c r="M184" s="9">
        <f t="shared" si="14"/>
        <v>4</v>
      </c>
      <c r="N184" s="14"/>
    </row>
    <row r="185" spans="1:15" s="13" customFormat="1" ht="12" x14ac:dyDescent="0.15">
      <c r="A185" s="23" t="s">
        <v>203</v>
      </c>
      <c r="B185" s="23" t="s">
        <v>309</v>
      </c>
      <c r="C185" s="15" t="s">
        <v>104</v>
      </c>
      <c r="D185" s="9" t="s">
        <v>238</v>
      </c>
      <c r="E185" s="16">
        <v>43420</v>
      </c>
      <c r="F185" s="12">
        <v>1.1100000000000001</v>
      </c>
      <c r="G185" s="25">
        <v>43425</v>
      </c>
      <c r="H185" s="12">
        <v>1.82</v>
      </c>
      <c r="I185" s="11">
        <f t="shared" si="10"/>
        <v>10</v>
      </c>
      <c r="J185" s="18">
        <f t="shared" si="11"/>
        <v>710</v>
      </c>
      <c r="K185" s="19">
        <f t="shared" si="12"/>
        <v>0.63963963963963955</v>
      </c>
      <c r="L185" s="20">
        <f t="shared" si="13"/>
        <v>62502.599999999991</v>
      </c>
      <c r="M185" s="9">
        <f t="shared" si="14"/>
        <v>5</v>
      </c>
      <c r="N185" s="16"/>
    </row>
    <row r="186" spans="1:15" s="13" customFormat="1" ht="12" x14ac:dyDescent="0.15">
      <c r="A186" s="13" t="s">
        <v>41</v>
      </c>
      <c r="B186" s="23" t="s">
        <v>316</v>
      </c>
      <c r="C186" s="15" t="s">
        <v>107</v>
      </c>
      <c r="D186" s="9" t="s">
        <v>79</v>
      </c>
      <c r="E186" s="16">
        <v>43423</v>
      </c>
      <c r="F186" s="12">
        <v>1.6500000000000001</v>
      </c>
      <c r="G186" s="17">
        <v>43447</v>
      </c>
      <c r="H186" s="12">
        <v>2.5</v>
      </c>
      <c r="I186" s="11">
        <f t="shared" si="10"/>
        <v>7</v>
      </c>
      <c r="J186" s="18">
        <f t="shared" si="11"/>
        <v>594.99999999999989</v>
      </c>
      <c r="K186" s="19">
        <f t="shared" si="12"/>
        <v>0.51515151515151503</v>
      </c>
      <c r="L186" s="20">
        <f t="shared" si="13"/>
        <v>63097.599999999991</v>
      </c>
      <c r="M186" s="9">
        <f t="shared" si="14"/>
        <v>24</v>
      </c>
      <c r="N186" s="21"/>
    </row>
    <row r="187" spans="1:15" s="13" customFormat="1" ht="12" x14ac:dyDescent="0.15">
      <c r="A187" s="13" t="s">
        <v>44</v>
      </c>
      <c r="B187" s="23" t="s">
        <v>321</v>
      </c>
      <c r="C187" s="15" t="s">
        <v>107</v>
      </c>
      <c r="D187" s="9" t="s">
        <v>109</v>
      </c>
      <c r="E187" s="16">
        <v>43423</v>
      </c>
      <c r="F187" s="12">
        <v>5.1000000000000005</v>
      </c>
      <c r="G187" s="17">
        <v>43425</v>
      </c>
      <c r="H187" s="12">
        <v>6.4</v>
      </c>
      <c r="I187" s="11">
        <f t="shared" si="10"/>
        <v>2</v>
      </c>
      <c r="J187" s="18">
        <f t="shared" si="11"/>
        <v>259.99999999999994</v>
      </c>
      <c r="K187" s="19">
        <f t="shared" si="12"/>
        <v>0.25490196078431365</v>
      </c>
      <c r="L187" s="20">
        <f t="shared" si="13"/>
        <v>63357.599999999991</v>
      </c>
      <c r="M187" s="9">
        <f t="shared" si="14"/>
        <v>2</v>
      </c>
      <c r="O187" s="26"/>
    </row>
    <row r="188" spans="1:15" s="13" customFormat="1" ht="12" x14ac:dyDescent="0.15">
      <c r="A188" s="13" t="s">
        <v>39</v>
      </c>
      <c r="B188" s="23" t="s">
        <v>307</v>
      </c>
      <c r="C188" s="15" t="s">
        <v>107</v>
      </c>
      <c r="D188" s="9" t="s">
        <v>40</v>
      </c>
      <c r="E188" s="16">
        <v>43424</v>
      </c>
      <c r="F188" s="12">
        <v>0.84</v>
      </c>
      <c r="G188" s="17">
        <v>43433</v>
      </c>
      <c r="H188" s="12">
        <v>1.25</v>
      </c>
      <c r="I188" s="11">
        <f t="shared" si="10"/>
        <v>14</v>
      </c>
      <c r="J188" s="18">
        <f t="shared" si="11"/>
        <v>574</v>
      </c>
      <c r="K188" s="19">
        <f t="shared" si="12"/>
        <v>0.48809523809523814</v>
      </c>
      <c r="L188" s="20">
        <f t="shared" si="13"/>
        <v>63931.599999999991</v>
      </c>
      <c r="M188" s="9">
        <f t="shared" si="14"/>
        <v>9</v>
      </c>
      <c r="N188" s="21"/>
    </row>
    <row r="189" spans="1:15" s="13" customFormat="1" ht="12" x14ac:dyDescent="0.15">
      <c r="A189" s="13" t="s">
        <v>32</v>
      </c>
      <c r="B189" s="23" t="s">
        <v>339</v>
      </c>
      <c r="C189" s="15" t="s">
        <v>107</v>
      </c>
      <c r="D189" s="15" t="s">
        <v>101</v>
      </c>
      <c r="E189" s="16">
        <v>43424</v>
      </c>
      <c r="F189" s="12">
        <v>5.15</v>
      </c>
      <c r="G189" s="17">
        <v>43427</v>
      </c>
      <c r="H189" s="22">
        <v>6.88</v>
      </c>
      <c r="I189" s="11">
        <f t="shared" si="10"/>
        <v>2</v>
      </c>
      <c r="J189" s="18">
        <f t="shared" si="11"/>
        <v>345.99999999999989</v>
      </c>
      <c r="K189" s="19">
        <f t="shared" si="12"/>
        <v>0.33592233009708727</v>
      </c>
      <c r="L189" s="20">
        <f t="shared" si="13"/>
        <v>64277.599999999991</v>
      </c>
      <c r="M189" s="9">
        <f t="shared" si="14"/>
        <v>3</v>
      </c>
      <c r="N189" s="21"/>
    </row>
    <row r="190" spans="1:15" s="13" customFormat="1" ht="12" x14ac:dyDescent="0.15">
      <c r="A190" s="13" t="s">
        <v>96</v>
      </c>
      <c r="B190" s="13" t="s">
        <v>299</v>
      </c>
      <c r="C190" s="15" t="s">
        <v>107</v>
      </c>
      <c r="D190" s="9" t="s">
        <v>54</v>
      </c>
      <c r="E190" s="16">
        <v>43425</v>
      </c>
      <c r="F190" s="12">
        <v>2.92</v>
      </c>
      <c r="G190" s="17">
        <v>43432</v>
      </c>
      <c r="H190" s="12">
        <v>4.1399999999999997</v>
      </c>
      <c r="I190" s="11">
        <f t="shared" si="10"/>
        <v>4</v>
      </c>
      <c r="J190" s="18">
        <f t="shared" si="11"/>
        <v>487.99999999999989</v>
      </c>
      <c r="K190" s="19">
        <f t="shared" si="12"/>
        <v>0.41780821917808214</v>
      </c>
      <c r="L190" s="20">
        <f t="shared" si="13"/>
        <v>64765.599999999991</v>
      </c>
      <c r="M190" s="9">
        <f t="shared" si="14"/>
        <v>7</v>
      </c>
      <c r="N190" s="21"/>
    </row>
    <row r="191" spans="1:15" s="13" customFormat="1" ht="12" x14ac:dyDescent="0.15">
      <c r="A191" s="13" t="s">
        <v>59</v>
      </c>
      <c r="B191" s="23" t="s">
        <v>323</v>
      </c>
      <c r="C191" s="15" t="s">
        <v>107</v>
      </c>
      <c r="D191" s="9" t="s">
        <v>94</v>
      </c>
      <c r="E191" s="16">
        <v>43434</v>
      </c>
      <c r="F191" s="12">
        <v>0.79</v>
      </c>
      <c r="G191" s="17">
        <v>43454</v>
      </c>
      <c r="H191" s="12">
        <f>F191*0.4</f>
        <v>0.31600000000000006</v>
      </c>
      <c r="I191" s="11">
        <f t="shared" si="10"/>
        <v>15</v>
      </c>
      <c r="J191" s="18">
        <f t="shared" si="11"/>
        <v>-711</v>
      </c>
      <c r="K191" s="19">
        <f t="shared" si="12"/>
        <v>-0.6</v>
      </c>
      <c r="L191" s="20">
        <f t="shared" si="13"/>
        <v>64054.599999999991</v>
      </c>
      <c r="M191" s="9">
        <f t="shared" si="14"/>
        <v>20</v>
      </c>
      <c r="N191" s="21"/>
    </row>
    <row r="192" spans="1:15" s="13" customFormat="1" ht="12" x14ac:dyDescent="0.15">
      <c r="A192" s="13" t="s">
        <v>179</v>
      </c>
      <c r="B192" s="13" t="s">
        <v>290</v>
      </c>
      <c r="C192" s="15" t="s">
        <v>107</v>
      </c>
      <c r="D192" s="9" t="s">
        <v>35</v>
      </c>
      <c r="E192" s="16">
        <v>43438</v>
      </c>
      <c r="F192" s="12">
        <v>5.17</v>
      </c>
      <c r="G192" s="17">
        <v>43444</v>
      </c>
      <c r="H192" s="12">
        <v>7.8</v>
      </c>
      <c r="I192" s="11">
        <f t="shared" si="10"/>
        <v>2</v>
      </c>
      <c r="J192" s="18">
        <f t="shared" si="11"/>
        <v>526</v>
      </c>
      <c r="K192" s="19">
        <f t="shared" si="12"/>
        <v>0.50870406189555128</v>
      </c>
      <c r="L192" s="20">
        <f t="shared" si="13"/>
        <v>64580.599999999991</v>
      </c>
      <c r="M192" s="9">
        <f t="shared" si="14"/>
        <v>6</v>
      </c>
      <c r="N192" s="21"/>
    </row>
    <row r="193" spans="1:14" s="13" customFormat="1" ht="12" x14ac:dyDescent="0.15">
      <c r="A193" s="13" t="s">
        <v>27</v>
      </c>
      <c r="B193" s="23" t="s">
        <v>311</v>
      </c>
      <c r="C193" s="15" t="s">
        <v>107</v>
      </c>
      <c r="D193" s="9" t="s">
        <v>24</v>
      </c>
      <c r="E193" s="16">
        <v>43438</v>
      </c>
      <c r="F193" s="12">
        <v>3.47</v>
      </c>
      <c r="G193" s="17">
        <v>43446</v>
      </c>
      <c r="H193" s="12">
        <v>3.85</v>
      </c>
      <c r="I193" s="11">
        <f t="shared" si="10"/>
        <v>3</v>
      </c>
      <c r="J193" s="18">
        <f t="shared" si="11"/>
        <v>113.99999999999997</v>
      </c>
      <c r="K193" s="19">
        <f t="shared" si="12"/>
        <v>0.10951008645533138</v>
      </c>
      <c r="L193" s="20">
        <f t="shared" si="13"/>
        <v>64694.599999999991</v>
      </c>
      <c r="M193" s="9">
        <f t="shared" si="14"/>
        <v>8</v>
      </c>
      <c r="N193" s="14"/>
    </row>
    <row r="194" spans="1:14" s="13" customFormat="1" ht="12" x14ac:dyDescent="0.15">
      <c r="A194" s="13" t="s">
        <v>23</v>
      </c>
      <c r="B194" s="23" t="s">
        <v>328</v>
      </c>
      <c r="C194" s="15" t="s">
        <v>107</v>
      </c>
      <c r="D194" s="9" t="s">
        <v>110</v>
      </c>
      <c r="E194" s="16">
        <v>43438</v>
      </c>
      <c r="F194" s="12">
        <v>4.12</v>
      </c>
      <c r="G194" s="17">
        <v>43476</v>
      </c>
      <c r="H194" s="12">
        <v>1.74</v>
      </c>
      <c r="I194" s="11">
        <f t="shared" si="10"/>
        <v>2</v>
      </c>
      <c r="J194" s="18">
        <f t="shared" si="11"/>
        <v>-476</v>
      </c>
      <c r="K194" s="19">
        <f t="shared" si="12"/>
        <v>-0.57766990291262132</v>
      </c>
      <c r="L194" s="20">
        <f t="shared" si="13"/>
        <v>64218.599999999991</v>
      </c>
      <c r="M194" s="9">
        <f t="shared" si="14"/>
        <v>38</v>
      </c>
      <c r="N194" s="21"/>
    </row>
    <row r="195" spans="1:14" s="13" customFormat="1" ht="12" x14ac:dyDescent="0.15">
      <c r="A195" s="13" t="s">
        <v>21</v>
      </c>
      <c r="B195" s="23" t="s">
        <v>334</v>
      </c>
      <c r="C195" s="15" t="s">
        <v>107</v>
      </c>
      <c r="D195" s="9" t="s">
        <v>35</v>
      </c>
      <c r="E195" s="16">
        <v>43438</v>
      </c>
      <c r="F195" s="12">
        <v>4.5200000000000005</v>
      </c>
      <c r="G195" s="17">
        <v>43441</v>
      </c>
      <c r="H195" s="12">
        <v>4.9000000000000004</v>
      </c>
      <c r="I195" s="11">
        <f t="shared" si="10"/>
        <v>2</v>
      </c>
      <c r="J195" s="18">
        <f t="shared" si="11"/>
        <v>75.999999999999972</v>
      </c>
      <c r="K195" s="19">
        <f t="shared" si="12"/>
        <v>8.4070796460176955E-2</v>
      </c>
      <c r="L195" s="20">
        <f t="shared" si="13"/>
        <v>64294.599999999991</v>
      </c>
      <c r="M195" s="9">
        <f t="shared" si="14"/>
        <v>3</v>
      </c>
      <c r="N195" s="21"/>
    </row>
    <row r="196" spans="1:14" s="13" customFormat="1" ht="12" x14ac:dyDescent="0.15">
      <c r="A196" s="13" t="s">
        <v>64</v>
      </c>
      <c r="B196" s="23" t="s">
        <v>340</v>
      </c>
      <c r="C196" s="15" t="s">
        <v>107</v>
      </c>
      <c r="D196" s="15" t="s">
        <v>48</v>
      </c>
      <c r="E196" s="16">
        <v>43438</v>
      </c>
      <c r="F196" s="12">
        <v>2.92</v>
      </c>
      <c r="G196" s="17">
        <v>43447</v>
      </c>
      <c r="H196" s="12">
        <v>4.88</v>
      </c>
      <c r="I196" s="11">
        <f t="shared" si="10"/>
        <v>4</v>
      </c>
      <c r="J196" s="18">
        <f t="shared" si="11"/>
        <v>784</v>
      </c>
      <c r="K196" s="19">
        <f t="shared" si="12"/>
        <v>0.67123287671232879</v>
      </c>
      <c r="L196" s="20">
        <f t="shared" si="13"/>
        <v>65078.599999999991</v>
      </c>
      <c r="M196" s="9">
        <f t="shared" si="14"/>
        <v>9</v>
      </c>
      <c r="N196" s="21"/>
    </row>
    <row r="197" spans="1:14" s="13" customFormat="1" ht="12" x14ac:dyDescent="0.15">
      <c r="A197" s="13" t="s">
        <v>25</v>
      </c>
      <c r="B197" s="23" t="s">
        <v>338</v>
      </c>
      <c r="C197" s="15" t="s">
        <v>107</v>
      </c>
      <c r="D197" s="9" t="s">
        <v>79</v>
      </c>
      <c r="E197" s="16">
        <v>43441</v>
      </c>
      <c r="F197" s="12">
        <v>2.0699999999999998</v>
      </c>
      <c r="G197" s="17">
        <v>43473</v>
      </c>
      <c r="H197" s="12">
        <v>1.57</v>
      </c>
      <c r="I197" s="11">
        <f t="shared" si="10"/>
        <v>5</v>
      </c>
      <c r="J197" s="18">
        <f t="shared" si="11"/>
        <v>-249.99999999999991</v>
      </c>
      <c r="K197" s="19">
        <f t="shared" si="12"/>
        <v>-0.24154589371980667</v>
      </c>
      <c r="L197" s="20">
        <f t="shared" si="13"/>
        <v>64828.599999999991</v>
      </c>
      <c r="M197" s="9">
        <f t="shared" si="14"/>
        <v>32</v>
      </c>
      <c r="N197" s="21"/>
    </row>
    <row r="198" spans="1:14" s="13" customFormat="1" ht="12" x14ac:dyDescent="0.15">
      <c r="A198" s="13" t="s">
        <v>184</v>
      </c>
      <c r="B198" s="13" t="s">
        <v>272</v>
      </c>
      <c r="C198" s="15" t="s">
        <v>107</v>
      </c>
      <c r="D198" s="9" t="s">
        <v>53</v>
      </c>
      <c r="E198" s="16">
        <v>43448</v>
      </c>
      <c r="F198" s="12">
        <v>2.48</v>
      </c>
      <c r="G198" s="17">
        <v>43465</v>
      </c>
      <c r="H198" s="12">
        <v>3</v>
      </c>
      <c r="I198" s="11">
        <f t="shared" si="10"/>
        <v>4</v>
      </c>
      <c r="J198" s="18">
        <f t="shared" si="11"/>
        <v>208</v>
      </c>
      <c r="K198" s="19">
        <f t="shared" si="12"/>
        <v>0.20967741935483872</v>
      </c>
      <c r="L198" s="20">
        <f t="shared" si="13"/>
        <v>65036.599999999991</v>
      </c>
      <c r="M198" s="9">
        <f t="shared" si="14"/>
        <v>17</v>
      </c>
      <c r="N198" s="21"/>
    </row>
    <row r="199" spans="1:14" s="13" customFormat="1" ht="12" x14ac:dyDescent="0.15">
      <c r="A199" s="13" t="s">
        <v>44</v>
      </c>
      <c r="B199" s="23" t="s">
        <v>321</v>
      </c>
      <c r="C199" s="15" t="s">
        <v>107</v>
      </c>
      <c r="D199" s="9" t="s">
        <v>18</v>
      </c>
      <c r="E199" s="16">
        <v>43448</v>
      </c>
      <c r="F199" s="12">
        <v>1.5</v>
      </c>
      <c r="G199" s="17">
        <v>43472</v>
      </c>
      <c r="H199" s="12">
        <f>F199*0.4</f>
        <v>0.60000000000000009</v>
      </c>
      <c r="I199" s="11">
        <f t="shared" si="10"/>
        <v>8</v>
      </c>
      <c r="J199" s="18">
        <f t="shared" si="11"/>
        <v>-719.99999999999989</v>
      </c>
      <c r="K199" s="19">
        <f t="shared" si="12"/>
        <v>-0.6</v>
      </c>
      <c r="L199" s="20">
        <f t="shared" si="13"/>
        <v>64316.599999999991</v>
      </c>
      <c r="M199" s="9">
        <f t="shared" si="14"/>
        <v>24</v>
      </c>
      <c r="N199" s="14"/>
    </row>
    <row r="200" spans="1:14" s="13" customFormat="1" ht="12" x14ac:dyDescent="0.15">
      <c r="A200" s="13" t="s">
        <v>64</v>
      </c>
      <c r="B200" s="23" t="s">
        <v>340</v>
      </c>
      <c r="C200" s="15" t="s">
        <v>107</v>
      </c>
      <c r="D200" s="15" t="s">
        <v>48</v>
      </c>
      <c r="E200" s="16">
        <v>43451</v>
      </c>
      <c r="F200" s="12">
        <v>2.46</v>
      </c>
      <c r="G200" s="17">
        <v>43453</v>
      </c>
      <c r="H200" s="12">
        <v>3.1</v>
      </c>
      <c r="I200" s="11">
        <f t="shared" si="10"/>
        <v>4</v>
      </c>
      <c r="J200" s="18">
        <f t="shared" si="11"/>
        <v>256.00000000000006</v>
      </c>
      <c r="K200" s="19">
        <f t="shared" si="12"/>
        <v>0.26016260162601629</v>
      </c>
      <c r="L200" s="20">
        <f t="shared" si="13"/>
        <v>64572.599999999991</v>
      </c>
      <c r="M200" s="9">
        <f t="shared" si="14"/>
        <v>2</v>
      </c>
      <c r="N200" s="14"/>
    </row>
    <row r="201" spans="1:14" s="13" customFormat="1" ht="12" x14ac:dyDescent="0.15">
      <c r="A201" s="23" t="s">
        <v>209</v>
      </c>
      <c r="B201" s="23" t="s">
        <v>298</v>
      </c>
      <c r="C201" s="15" t="s">
        <v>107</v>
      </c>
      <c r="D201" s="9" t="s">
        <v>259</v>
      </c>
      <c r="E201" s="16">
        <v>43453</v>
      </c>
      <c r="F201" s="12">
        <v>1.01</v>
      </c>
      <c r="G201" s="25">
        <v>43458</v>
      </c>
      <c r="H201" s="12">
        <v>1.86</v>
      </c>
      <c r="I201" s="11">
        <f t="shared" ref="I201:I264" si="15">INT(12/F201)</f>
        <v>11</v>
      </c>
      <c r="J201" s="18">
        <f t="shared" ref="J201:J264" si="16">(H201-F201)*I201*100</f>
        <v>935.00000000000011</v>
      </c>
      <c r="K201" s="19">
        <f t="shared" ref="K201:K264" si="17">(H201-F201)/F201</f>
        <v>0.84158415841584167</v>
      </c>
      <c r="L201" s="20">
        <f t="shared" ref="L201:L264" si="18">L200+J201</f>
        <v>65507.599999999991</v>
      </c>
      <c r="M201" s="9">
        <f t="shared" ref="M201:M264" si="19">IF((G201-E201)&lt;&gt;0,G201-E201,1)</f>
        <v>5</v>
      </c>
      <c r="N201" s="16"/>
    </row>
    <row r="202" spans="1:14" s="13" customFormat="1" ht="12" x14ac:dyDescent="0.15">
      <c r="A202" s="13" t="s">
        <v>37</v>
      </c>
      <c r="B202" s="23" t="s">
        <v>302</v>
      </c>
      <c r="C202" s="15" t="s">
        <v>111</v>
      </c>
      <c r="D202" s="9" t="s">
        <v>86</v>
      </c>
      <c r="E202" s="16">
        <v>43467</v>
      </c>
      <c r="F202" s="12">
        <v>0.98</v>
      </c>
      <c r="G202" s="17">
        <v>43469</v>
      </c>
      <c r="H202" s="12">
        <v>1.94</v>
      </c>
      <c r="I202" s="11">
        <f t="shared" si="15"/>
        <v>12</v>
      </c>
      <c r="J202" s="18">
        <f t="shared" si="16"/>
        <v>1152</v>
      </c>
      <c r="K202" s="19">
        <f t="shared" si="17"/>
        <v>0.97959183673469385</v>
      </c>
      <c r="L202" s="20">
        <f t="shared" si="18"/>
        <v>66659.599999999991</v>
      </c>
      <c r="M202" s="9">
        <f t="shared" si="19"/>
        <v>2</v>
      </c>
      <c r="N202" s="21"/>
    </row>
    <row r="203" spans="1:14" s="13" customFormat="1" ht="12" x14ac:dyDescent="0.15">
      <c r="A203" s="13" t="s">
        <v>59</v>
      </c>
      <c r="B203" s="23" t="s">
        <v>323</v>
      </c>
      <c r="C203" s="15" t="s">
        <v>111</v>
      </c>
      <c r="D203" s="9" t="s">
        <v>52</v>
      </c>
      <c r="E203" s="16">
        <v>43467</v>
      </c>
      <c r="F203" s="12">
        <v>3.2</v>
      </c>
      <c r="G203" s="17">
        <v>43472</v>
      </c>
      <c r="H203" s="12">
        <v>5.9</v>
      </c>
      <c r="I203" s="11">
        <f t="shared" si="15"/>
        <v>3</v>
      </c>
      <c r="J203" s="18">
        <f t="shared" si="16"/>
        <v>810.00000000000011</v>
      </c>
      <c r="K203" s="19">
        <f t="shared" si="17"/>
        <v>0.84375</v>
      </c>
      <c r="L203" s="20">
        <f t="shared" si="18"/>
        <v>67469.599999999991</v>
      </c>
      <c r="M203" s="9">
        <f t="shared" si="19"/>
        <v>5</v>
      </c>
      <c r="N203" s="21"/>
    </row>
    <row r="204" spans="1:14" s="13" customFormat="1" ht="12" x14ac:dyDescent="0.15">
      <c r="A204" s="13" t="s">
        <v>64</v>
      </c>
      <c r="B204" s="23" t="s">
        <v>340</v>
      </c>
      <c r="C204" s="15" t="s">
        <v>111</v>
      </c>
      <c r="D204" s="15" t="s">
        <v>48</v>
      </c>
      <c r="E204" s="16">
        <v>43473</v>
      </c>
      <c r="F204" s="12">
        <v>3.2</v>
      </c>
      <c r="G204" s="17">
        <v>43488</v>
      </c>
      <c r="H204" s="12">
        <v>4.3</v>
      </c>
      <c r="I204" s="11">
        <f t="shared" si="15"/>
        <v>3</v>
      </c>
      <c r="J204" s="18">
        <f t="shared" si="16"/>
        <v>329.99999999999989</v>
      </c>
      <c r="K204" s="19">
        <f t="shared" si="17"/>
        <v>0.34374999999999989</v>
      </c>
      <c r="L204" s="20">
        <f t="shared" si="18"/>
        <v>67799.599999999991</v>
      </c>
      <c r="M204" s="9">
        <f t="shared" si="19"/>
        <v>15</v>
      </c>
      <c r="N204" s="21"/>
    </row>
    <row r="205" spans="1:14" s="13" customFormat="1" ht="12" x14ac:dyDescent="0.15">
      <c r="A205" s="13" t="s">
        <v>59</v>
      </c>
      <c r="B205" s="23" t="s">
        <v>323</v>
      </c>
      <c r="C205" s="15" t="s">
        <v>111</v>
      </c>
      <c r="D205" s="9" t="s">
        <v>82</v>
      </c>
      <c r="E205" s="16">
        <v>43474</v>
      </c>
      <c r="F205" s="12">
        <v>1.96</v>
      </c>
      <c r="G205" s="17">
        <v>43476</v>
      </c>
      <c r="H205" s="12">
        <v>4.7</v>
      </c>
      <c r="I205" s="11">
        <f t="shared" si="15"/>
        <v>6</v>
      </c>
      <c r="J205" s="18">
        <f t="shared" si="16"/>
        <v>1644.0000000000002</v>
      </c>
      <c r="K205" s="19">
        <f t="shared" si="17"/>
        <v>1.3979591836734695</v>
      </c>
      <c r="L205" s="20">
        <f t="shared" si="18"/>
        <v>69443.599999999991</v>
      </c>
      <c r="M205" s="9">
        <f t="shared" si="19"/>
        <v>2</v>
      </c>
      <c r="N205" s="21"/>
    </row>
    <row r="206" spans="1:14" s="13" customFormat="1" ht="12" x14ac:dyDescent="0.15">
      <c r="A206" s="13" t="s">
        <v>37</v>
      </c>
      <c r="B206" s="23" t="s">
        <v>302</v>
      </c>
      <c r="C206" s="15" t="s">
        <v>111</v>
      </c>
      <c r="D206" s="9" t="s">
        <v>67</v>
      </c>
      <c r="E206" s="16">
        <v>43475</v>
      </c>
      <c r="F206" s="12">
        <v>1.26</v>
      </c>
      <c r="G206" s="17">
        <v>43479</v>
      </c>
      <c r="H206" s="12">
        <v>2.87</v>
      </c>
      <c r="I206" s="11">
        <f t="shared" si="15"/>
        <v>9</v>
      </c>
      <c r="J206" s="18">
        <f t="shared" si="16"/>
        <v>1449</v>
      </c>
      <c r="K206" s="19">
        <f t="shared" si="17"/>
        <v>1.2777777777777779</v>
      </c>
      <c r="L206" s="20">
        <f t="shared" si="18"/>
        <v>70892.599999999991</v>
      </c>
      <c r="M206" s="9">
        <f t="shared" si="19"/>
        <v>4</v>
      </c>
      <c r="N206" s="21"/>
    </row>
    <row r="207" spans="1:14" s="13" customFormat="1" ht="12" x14ac:dyDescent="0.15">
      <c r="A207" s="13" t="s">
        <v>25</v>
      </c>
      <c r="B207" s="23" t="s">
        <v>338</v>
      </c>
      <c r="C207" s="15" t="s">
        <v>111</v>
      </c>
      <c r="D207" s="9" t="s">
        <v>79</v>
      </c>
      <c r="E207" s="16">
        <v>43475</v>
      </c>
      <c r="F207" s="12">
        <v>2</v>
      </c>
      <c r="G207" s="17">
        <v>43483</v>
      </c>
      <c r="H207" s="12">
        <v>3.5</v>
      </c>
      <c r="I207" s="11">
        <f t="shared" si="15"/>
        <v>6</v>
      </c>
      <c r="J207" s="18">
        <f t="shared" si="16"/>
        <v>900</v>
      </c>
      <c r="K207" s="19">
        <f t="shared" si="17"/>
        <v>0.75</v>
      </c>
      <c r="L207" s="20">
        <f t="shared" si="18"/>
        <v>71792.599999999991</v>
      </c>
      <c r="M207" s="9">
        <f t="shared" si="19"/>
        <v>8</v>
      </c>
      <c r="N207" s="21"/>
    </row>
    <row r="208" spans="1:14" s="13" customFormat="1" ht="12" x14ac:dyDescent="0.15">
      <c r="A208" s="13" t="s">
        <v>27</v>
      </c>
      <c r="B208" s="23" t="s">
        <v>311</v>
      </c>
      <c r="C208" s="15" t="s">
        <v>111</v>
      </c>
      <c r="D208" s="9" t="s">
        <v>81</v>
      </c>
      <c r="E208" s="16">
        <v>43476</v>
      </c>
      <c r="F208" s="12">
        <v>2.82</v>
      </c>
      <c r="G208" s="17">
        <v>43481</v>
      </c>
      <c r="H208" s="12">
        <v>3.95</v>
      </c>
      <c r="I208" s="11">
        <f t="shared" si="15"/>
        <v>4</v>
      </c>
      <c r="J208" s="18">
        <f t="shared" si="16"/>
        <v>452.00000000000011</v>
      </c>
      <c r="K208" s="19">
        <f t="shared" si="17"/>
        <v>0.40070921985815616</v>
      </c>
      <c r="L208" s="20">
        <f t="shared" si="18"/>
        <v>72244.599999999991</v>
      </c>
      <c r="M208" s="9">
        <f t="shared" si="19"/>
        <v>5</v>
      </c>
      <c r="N208" s="21"/>
    </row>
    <row r="209" spans="1:14" s="13" customFormat="1" ht="12" x14ac:dyDescent="0.15">
      <c r="A209" s="13" t="s">
        <v>44</v>
      </c>
      <c r="B209" s="23" t="s">
        <v>321</v>
      </c>
      <c r="C209" s="15" t="s">
        <v>111</v>
      </c>
      <c r="D209" s="9" t="s">
        <v>36</v>
      </c>
      <c r="E209" s="16">
        <v>43479</v>
      </c>
      <c r="F209" s="12">
        <v>1.34</v>
      </c>
      <c r="G209" s="17">
        <v>43481</v>
      </c>
      <c r="H209" s="12">
        <v>1.99</v>
      </c>
      <c r="I209" s="11">
        <f t="shared" si="15"/>
        <v>8</v>
      </c>
      <c r="J209" s="18">
        <f t="shared" si="16"/>
        <v>519.99999999999989</v>
      </c>
      <c r="K209" s="19">
        <f t="shared" si="17"/>
        <v>0.48507462686567154</v>
      </c>
      <c r="L209" s="20">
        <f t="shared" si="18"/>
        <v>72764.599999999991</v>
      </c>
      <c r="M209" s="9">
        <f t="shared" si="19"/>
        <v>2</v>
      </c>
      <c r="N209" s="21"/>
    </row>
    <row r="210" spans="1:14" s="13" customFormat="1" ht="12" x14ac:dyDescent="0.15">
      <c r="A210" s="13" t="s">
        <v>29</v>
      </c>
      <c r="B210" s="13" t="s">
        <v>300</v>
      </c>
      <c r="C210" s="15" t="s">
        <v>112</v>
      </c>
      <c r="D210" s="9" t="s">
        <v>62</v>
      </c>
      <c r="E210" s="16">
        <v>43481</v>
      </c>
      <c r="F210" s="12">
        <v>1.67</v>
      </c>
      <c r="G210" s="17">
        <v>43483</v>
      </c>
      <c r="H210" s="12">
        <v>3.35</v>
      </c>
      <c r="I210" s="11">
        <f t="shared" si="15"/>
        <v>7</v>
      </c>
      <c r="J210" s="18">
        <f t="shared" si="16"/>
        <v>1176.0000000000002</v>
      </c>
      <c r="K210" s="19">
        <f t="shared" si="17"/>
        <v>1.005988023952096</v>
      </c>
      <c r="L210" s="20">
        <f t="shared" si="18"/>
        <v>73940.599999999991</v>
      </c>
      <c r="M210" s="9">
        <f t="shared" si="19"/>
        <v>2</v>
      </c>
      <c r="N210" s="21"/>
    </row>
    <row r="211" spans="1:14" s="13" customFormat="1" ht="12" x14ac:dyDescent="0.15">
      <c r="A211" s="23" t="s">
        <v>260</v>
      </c>
      <c r="B211" s="23" t="s">
        <v>335</v>
      </c>
      <c r="C211" s="15" t="s">
        <v>111</v>
      </c>
      <c r="D211" s="9" t="s">
        <v>236</v>
      </c>
      <c r="E211" s="16">
        <v>43482</v>
      </c>
      <c r="F211" s="12">
        <v>1.57</v>
      </c>
      <c r="G211" s="25">
        <v>43493</v>
      </c>
      <c r="H211" s="12">
        <v>2.38</v>
      </c>
      <c r="I211" s="11">
        <f t="shared" si="15"/>
        <v>7</v>
      </c>
      <c r="J211" s="18">
        <f t="shared" si="16"/>
        <v>566.99999999999989</v>
      </c>
      <c r="K211" s="19">
        <f t="shared" si="17"/>
        <v>0.51592356687898078</v>
      </c>
      <c r="L211" s="20">
        <f t="shared" si="18"/>
        <v>74507.599999999991</v>
      </c>
      <c r="M211" s="9">
        <f t="shared" si="19"/>
        <v>11</v>
      </c>
      <c r="N211" s="16"/>
    </row>
    <row r="212" spans="1:14" s="13" customFormat="1" ht="12" x14ac:dyDescent="0.15">
      <c r="A212" s="13" t="s">
        <v>96</v>
      </c>
      <c r="B212" s="13" t="s">
        <v>299</v>
      </c>
      <c r="C212" s="15" t="s">
        <v>112</v>
      </c>
      <c r="D212" s="9" t="s">
        <v>54</v>
      </c>
      <c r="E212" s="16">
        <v>43483</v>
      </c>
      <c r="F212" s="12">
        <v>4.1100000000000003</v>
      </c>
      <c r="G212" s="17">
        <v>43496</v>
      </c>
      <c r="H212" s="12">
        <v>5.7</v>
      </c>
      <c r="I212" s="11">
        <f t="shared" si="15"/>
        <v>2</v>
      </c>
      <c r="J212" s="18">
        <f t="shared" si="16"/>
        <v>318</v>
      </c>
      <c r="K212" s="19">
        <f t="shared" si="17"/>
        <v>0.38686131386861305</v>
      </c>
      <c r="L212" s="20">
        <f t="shared" si="18"/>
        <v>74825.599999999991</v>
      </c>
      <c r="M212" s="9">
        <f t="shared" si="19"/>
        <v>13</v>
      </c>
      <c r="N212" s="21"/>
    </row>
    <row r="213" spans="1:14" s="13" customFormat="1" ht="12" x14ac:dyDescent="0.15">
      <c r="A213" s="13" t="s">
        <v>19</v>
      </c>
      <c r="B213" s="23" t="s">
        <v>312</v>
      </c>
      <c r="C213" s="15" t="s">
        <v>112</v>
      </c>
      <c r="D213" s="9" t="s">
        <v>113</v>
      </c>
      <c r="E213" s="16">
        <v>43483</v>
      </c>
      <c r="F213" s="12">
        <v>3.3200000000000003</v>
      </c>
      <c r="G213" s="17">
        <v>43500</v>
      </c>
      <c r="H213" s="12">
        <v>2.1</v>
      </c>
      <c r="I213" s="11">
        <f t="shared" si="15"/>
        <v>3</v>
      </c>
      <c r="J213" s="18">
        <f t="shared" si="16"/>
        <v>-366.00000000000006</v>
      </c>
      <c r="K213" s="19">
        <f t="shared" si="17"/>
        <v>-0.36746987951807231</v>
      </c>
      <c r="L213" s="20">
        <f t="shared" si="18"/>
        <v>74459.599999999991</v>
      </c>
      <c r="M213" s="9">
        <f t="shared" si="19"/>
        <v>17</v>
      </c>
      <c r="N213" s="21"/>
    </row>
    <row r="214" spans="1:14" s="13" customFormat="1" ht="12" x14ac:dyDescent="0.15">
      <c r="A214" s="13" t="s">
        <v>27</v>
      </c>
      <c r="B214" s="23" t="s">
        <v>311</v>
      </c>
      <c r="C214" s="15" t="s">
        <v>112</v>
      </c>
      <c r="D214" s="9" t="s">
        <v>81</v>
      </c>
      <c r="E214" s="16">
        <v>43487</v>
      </c>
      <c r="F214" s="12">
        <v>4.47</v>
      </c>
      <c r="G214" s="17">
        <v>43515</v>
      </c>
      <c r="H214" s="12">
        <v>3.95</v>
      </c>
      <c r="I214" s="11">
        <f t="shared" si="15"/>
        <v>2</v>
      </c>
      <c r="J214" s="18">
        <f t="shared" si="16"/>
        <v>-103.99999999999991</v>
      </c>
      <c r="K214" s="19">
        <f t="shared" si="17"/>
        <v>-0.11633109619686792</v>
      </c>
      <c r="L214" s="20">
        <f t="shared" si="18"/>
        <v>74355.599999999991</v>
      </c>
      <c r="M214" s="9">
        <f t="shared" si="19"/>
        <v>28</v>
      </c>
    </row>
    <row r="215" spans="1:14" s="13" customFormat="1" ht="12" x14ac:dyDescent="0.15">
      <c r="A215" s="13" t="s">
        <v>44</v>
      </c>
      <c r="B215" s="23" t="s">
        <v>321</v>
      </c>
      <c r="C215" s="15" t="s">
        <v>112</v>
      </c>
      <c r="D215" s="9" t="s">
        <v>114</v>
      </c>
      <c r="E215" s="16">
        <v>43487</v>
      </c>
      <c r="F215" s="12">
        <v>3.2</v>
      </c>
      <c r="G215" s="17">
        <v>43490</v>
      </c>
      <c r="H215" s="12">
        <v>3.8</v>
      </c>
      <c r="I215" s="11">
        <f t="shared" si="15"/>
        <v>3</v>
      </c>
      <c r="J215" s="18">
        <f t="shared" si="16"/>
        <v>179.99999999999989</v>
      </c>
      <c r="K215" s="19">
        <f t="shared" si="17"/>
        <v>0.18749999999999989</v>
      </c>
      <c r="L215" s="20">
        <f t="shared" si="18"/>
        <v>74535.599999999991</v>
      </c>
      <c r="M215" s="9">
        <f t="shared" si="19"/>
        <v>3</v>
      </c>
      <c r="N215" s="21"/>
    </row>
    <row r="216" spans="1:14" s="13" customFormat="1" ht="12" x14ac:dyDescent="0.15">
      <c r="A216" s="13" t="s">
        <v>32</v>
      </c>
      <c r="B216" s="23" t="s">
        <v>339</v>
      </c>
      <c r="C216" s="15" t="s">
        <v>112</v>
      </c>
      <c r="D216" s="15" t="s">
        <v>48</v>
      </c>
      <c r="E216" s="16">
        <v>43487</v>
      </c>
      <c r="F216" s="12">
        <v>5.18</v>
      </c>
      <c r="G216" s="17">
        <v>43489</v>
      </c>
      <c r="H216" s="22">
        <v>13.09</v>
      </c>
      <c r="I216" s="11">
        <f t="shared" si="15"/>
        <v>2</v>
      </c>
      <c r="J216" s="18">
        <f t="shared" si="16"/>
        <v>1582</v>
      </c>
      <c r="K216" s="19">
        <f t="shared" si="17"/>
        <v>1.5270270270270272</v>
      </c>
      <c r="L216" s="20">
        <f t="shared" si="18"/>
        <v>76117.599999999991</v>
      </c>
      <c r="M216" s="9">
        <f t="shared" si="19"/>
        <v>2</v>
      </c>
      <c r="N216" s="21"/>
    </row>
    <row r="217" spans="1:14" s="13" customFormat="1" ht="12" x14ac:dyDescent="0.15">
      <c r="A217" s="13" t="s">
        <v>34</v>
      </c>
      <c r="B217" s="23" t="s">
        <v>332</v>
      </c>
      <c r="C217" s="15" t="s">
        <v>112</v>
      </c>
      <c r="D217" s="9" t="s">
        <v>63</v>
      </c>
      <c r="E217" s="16">
        <v>43488</v>
      </c>
      <c r="F217" s="12">
        <v>1.43</v>
      </c>
      <c r="G217" s="17">
        <v>43490</v>
      </c>
      <c r="H217" s="12">
        <v>2.98</v>
      </c>
      <c r="I217" s="11">
        <f t="shared" si="15"/>
        <v>8</v>
      </c>
      <c r="J217" s="18">
        <f t="shared" si="16"/>
        <v>1240</v>
      </c>
      <c r="K217" s="19">
        <f t="shared" si="17"/>
        <v>1.083916083916084</v>
      </c>
      <c r="L217" s="20">
        <f t="shared" si="18"/>
        <v>77357.599999999991</v>
      </c>
      <c r="M217" s="9">
        <f t="shared" si="19"/>
        <v>2</v>
      </c>
      <c r="N217" s="21"/>
    </row>
    <row r="218" spans="1:14" s="13" customFormat="1" ht="12" x14ac:dyDescent="0.15">
      <c r="A218" s="13" t="s">
        <v>37</v>
      </c>
      <c r="B218" s="23" t="s">
        <v>302</v>
      </c>
      <c r="C218" s="15" t="s">
        <v>112</v>
      </c>
      <c r="D218" s="9" t="s">
        <v>82</v>
      </c>
      <c r="E218" s="16">
        <v>43489</v>
      </c>
      <c r="F218" s="12">
        <v>2.52</v>
      </c>
      <c r="G218" s="17">
        <v>43508</v>
      </c>
      <c r="H218" s="12">
        <v>3.4</v>
      </c>
      <c r="I218" s="11">
        <f t="shared" si="15"/>
        <v>4</v>
      </c>
      <c r="J218" s="18">
        <f t="shared" si="16"/>
        <v>351.99999999999994</v>
      </c>
      <c r="K218" s="19">
        <f t="shared" si="17"/>
        <v>0.34920634920634919</v>
      </c>
      <c r="L218" s="20">
        <f t="shared" si="18"/>
        <v>77709.599999999991</v>
      </c>
      <c r="M218" s="9">
        <f t="shared" si="19"/>
        <v>19</v>
      </c>
    </row>
    <row r="219" spans="1:14" s="13" customFormat="1" ht="12" x14ac:dyDescent="0.15">
      <c r="A219" s="13" t="s">
        <v>25</v>
      </c>
      <c r="B219" s="23" t="s">
        <v>338</v>
      </c>
      <c r="C219" s="15" t="s">
        <v>112</v>
      </c>
      <c r="D219" s="9" t="s">
        <v>26</v>
      </c>
      <c r="E219" s="16">
        <v>43489</v>
      </c>
      <c r="F219" s="12">
        <v>2.02</v>
      </c>
      <c r="G219" s="17">
        <v>43515</v>
      </c>
      <c r="H219" s="12">
        <v>4</v>
      </c>
      <c r="I219" s="11">
        <f t="shared" si="15"/>
        <v>5</v>
      </c>
      <c r="J219" s="18">
        <f t="shared" si="16"/>
        <v>990</v>
      </c>
      <c r="K219" s="19">
        <f t="shared" si="17"/>
        <v>0.98019801980198018</v>
      </c>
      <c r="L219" s="20">
        <f t="shared" si="18"/>
        <v>78699.599999999991</v>
      </c>
      <c r="M219" s="9">
        <f t="shared" si="19"/>
        <v>26</v>
      </c>
      <c r="N219" s="21"/>
    </row>
    <row r="220" spans="1:14" s="13" customFormat="1" ht="12" x14ac:dyDescent="0.15">
      <c r="A220" s="13" t="s">
        <v>41</v>
      </c>
      <c r="B220" s="23" t="s">
        <v>316</v>
      </c>
      <c r="C220" s="15" t="s">
        <v>112</v>
      </c>
      <c r="D220" s="9" t="s">
        <v>79</v>
      </c>
      <c r="E220" s="16">
        <v>43493</v>
      </c>
      <c r="F220" s="12">
        <v>1.45</v>
      </c>
      <c r="G220" s="17">
        <v>43496</v>
      </c>
      <c r="H220" s="12">
        <v>2.4</v>
      </c>
      <c r="I220" s="11">
        <f t="shared" si="15"/>
        <v>8</v>
      </c>
      <c r="J220" s="18">
        <f t="shared" si="16"/>
        <v>760</v>
      </c>
      <c r="K220" s="19">
        <f t="shared" si="17"/>
        <v>0.65517241379310343</v>
      </c>
      <c r="L220" s="20">
        <f t="shared" si="18"/>
        <v>79459.599999999991</v>
      </c>
      <c r="M220" s="9">
        <f t="shared" si="19"/>
        <v>3</v>
      </c>
      <c r="N220" s="21"/>
    </row>
    <row r="221" spans="1:14" s="13" customFormat="1" ht="12" x14ac:dyDescent="0.15">
      <c r="A221" s="13" t="s">
        <v>64</v>
      </c>
      <c r="B221" s="23" t="s">
        <v>340</v>
      </c>
      <c r="C221" s="15" t="s">
        <v>112</v>
      </c>
      <c r="D221" s="15" t="s">
        <v>66</v>
      </c>
      <c r="E221" s="16">
        <v>43493</v>
      </c>
      <c r="F221" s="12">
        <v>3.19</v>
      </c>
      <c r="G221" s="17">
        <v>43497</v>
      </c>
      <c r="H221" s="12">
        <v>3.8</v>
      </c>
      <c r="I221" s="11">
        <f t="shared" si="15"/>
        <v>3</v>
      </c>
      <c r="J221" s="18">
        <f t="shared" si="16"/>
        <v>182.99999999999997</v>
      </c>
      <c r="K221" s="19">
        <f t="shared" si="17"/>
        <v>0.19122257053291533</v>
      </c>
      <c r="L221" s="20">
        <f t="shared" si="18"/>
        <v>79642.599999999991</v>
      </c>
      <c r="M221" s="9">
        <f t="shared" si="19"/>
        <v>4</v>
      </c>
      <c r="N221" s="21"/>
    </row>
    <row r="222" spans="1:14" s="13" customFormat="1" ht="12" x14ac:dyDescent="0.15">
      <c r="A222" s="13" t="s">
        <v>34</v>
      </c>
      <c r="B222" s="23" t="s">
        <v>332</v>
      </c>
      <c r="C222" s="15" t="s">
        <v>112</v>
      </c>
      <c r="D222" s="9" t="s">
        <v>82</v>
      </c>
      <c r="E222" s="16">
        <v>43496</v>
      </c>
      <c r="F222" s="12">
        <v>3.06</v>
      </c>
      <c r="G222" s="17">
        <v>43507</v>
      </c>
      <c r="H222" s="12">
        <v>6.1</v>
      </c>
      <c r="I222" s="11">
        <f t="shared" si="15"/>
        <v>3</v>
      </c>
      <c r="J222" s="18">
        <f t="shared" si="16"/>
        <v>911.99999999999989</v>
      </c>
      <c r="K222" s="19">
        <f t="shared" si="17"/>
        <v>0.9934640522875815</v>
      </c>
      <c r="L222" s="20">
        <f t="shared" si="18"/>
        <v>80554.599999999991</v>
      </c>
      <c r="M222" s="9">
        <f t="shared" si="19"/>
        <v>11</v>
      </c>
      <c r="N222" s="14"/>
    </row>
    <row r="223" spans="1:14" s="13" customFormat="1" ht="12" x14ac:dyDescent="0.15">
      <c r="A223" s="13" t="s">
        <v>15</v>
      </c>
      <c r="B223" s="23" t="s">
        <v>331</v>
      </c>
      <c r="C223" s="15" t="s">
        <v>112</v>
      </c>
      <c r="D223" s="9" t="s">
        <v>71</v>
      </c>
      <c r="E223" s="16">
        <v>43497</v>
      </c>
      <c r="F223" s="12">
        <v>1.94</v>
      </c>
      <c r="G223" s="17">
        <v>43524</v>
      </c>
      <c r="H223" s="12">
        <f>F223*0.4</f>
        <v>0.77600000000000002</v>
      </c>
      <c r="I223" s="11">
        <f t="shared" si="15"/>
        <v>6</v>
      </c>
      <c r="J223" s="18">
        <f t="shared" si="16"/>
        <v>-698.4</v>
      </c>
      <c r="K223" s="19">
        <f t="shared" si="17"/>
        <v>-0.6</v>
      </c>
      <c r="L223" s="20">
        <f t="shared" si="18"/>
        <v>79856.2</v>
      </c>
      <c r="M223" s="9">
        <f t="shared" si="19"/>
        <v>27</v>
      </c>
      <c r="N223" s="21"/>
    </row>
    <row r="224" spans="1:14" s="13" customFormat="1" ht="12" x14ac:dyDescent="0.15">
      <c r="A224" s="13" t="s">
        <v>32</v>
      </c>
      <c r="B224" s="23" t="s">
        <v>339</v>
      </c>
      <c r="C224" s="15" t="s">
        <v>112</v>
      </c>
      <c r="D224" s="15" t="s">
        <v>24</v>
      </c>
      <c r="E224" s="16">
        <v>43500</v>
      </c>
      <c r="F224" s="12">
        <v>4.55</v>
      </c>
      <c r="G224" s="17">
        <v>43502</v>
      </c>
      <c r="H224" s="22">
        <v>6.9</v>
      </c>
      <c r="I224" s="11">
        <f t="shared" si="15"/>
        <v>2</v>
      </c>
      <c r="J224" s="18">
        <f t="shared" si="16"/>
        <v>470.00000000000011</v>
      </c>
      <c r="K224" s="19">
        <f t="shared" si="17"/>
        <v>0.51648351648351665</v>
      </c>
      <c r="L224" s="20">
        <f t="shared" si="18"/>
        <v>80326.2</v>
      </c>
      <c r="M224" s="9">
        <f t="shared" si="19"/>
        <v>2</v>
      </c>
      <c r="N224" s="21"/>
    </row>
    <row r="225" spans="1:14" s="13" customFormat="1" ht="12" x14ac:dyDescent="0.15">
      <c r="A225" s="13" t="s">
        <v>96</v>
      </c>
      <c r="B225" s="13" t="s">
        <v>299</v>
      </c>
      <c r="C225" s="15" t="s">
        <v>112</v>
      </c>
      <c r="D225" s="9" t="s">
        <v>22</v>
      </c>
      <c r="E225" s="16">
        <v>43502</v>
      </c>
      <c r="F225" s="12">
        <v>2.0499999999999998</v>
      </c>
      <c r="G225" s="17">
        <v>43511</v>
      </c>
      <c r="H225" s="12">
        <v>2.7</v>
      </c>
      <c r="I225" s="11">
        <f t="shared" si="15"/>
        <v>5</v>
      </c>
      <c r="J225" s="18">
        <f t="shared" si="16"/>
        <v>325.00000000000017</v>
      </c>
      <c r="K225" s="19">
        <f t="shared" si="17"/>
        <v>0.31707317073170754</v>
      </c>
      <c r="L225" s="20">
        <f t="shared" si="18"/>
        <v>80651.199999999997</v>
      </c>
      <c r="M225" s="9">
        <f t="shared" si="19"/>
        <v>9</v>
      </c>
      <c r="N225" s="21"/>
    </row>
    <row r="226" spans="1:14" s="13" customFormat="1" ht="12" x14ac:dyDescent="0.15">
      <c r="A226" s="13" t="s">
        <v>64</v>
      </c>
      <c r="B226" s="23" t="s">
        <v>340</v>
      </c>
      <c r="C226" s="15" t="s">
        <v>112</v>
      </c>
      <c r="D226" s="15" t="s">
        <v>79</v>
      </c>
      <c r="E226" s="16">
        <v>43502</v>
      </c>
      <c r="F226" s="12">
        <v>2.23</v>
      </c>
      <c r="G226" s="17">
        <v>43535</v>
      </c>
      <c r="H226" s="12">
        <v>2.54</v>
      </c>
      <c r="I226" s="11">
        <f t="shared" si="15"/>
        <v>5</v>
      </c>
      <c r="J226" s="18">
        <f t="shared" si="16"/>
        <v>155.00000000000003</v>
      </c>
      <c r="K226" s="19">
        <f t="shared" si="17"/>
        <v>0.13901345291479822</v>
      </c>
      <c r="L226" s="20">
        <f t="shared" si="18"/>
        <v>80806.2</v>
      </c>
      <c r="M226" s="9">
        <f t="shared" si="19"/>
        <v>33</v>
      </c>
      <c r="N226" s="21"/>
    </row>
    <row r="227" spans="1:14" s="13" customFormat="1" ht="12" x14ac:dyDescent="0.15">
      <c r="A227" s="13" t="s">
        <v>44</v>
      </c>
      <c r="B227" s="23" t="s">
        <v>321</v>
      </c>
      <c r="C227" s="15" t="s">
        <v>112</v>
      </c>
      <c r="D227" s="9" t="s">
        <v>61</v>
      </c>
      <c r="E227" s="16">
        <v>43508</v>
      </c>
      <c r="F227" s="12">
        <v>2.35</v>
      </c>
      <c r="G227" s="17">
        <v>43515</v>
      </c>
      <c r="H227" s="12">
        <v>4.1900000000000004</v>
      </c>
      <c r="I227" s="11">
        <f t="shared" si="15"/>
        <v>5</v>
      </c>
      <c r="J227" s="18">
        <f t="shared" si="16"/>
        <v>920.00000000000011</v>
      </c>
      <c r="K227" s="19">
        <f t="shared" si="17"/>
        <v>0.78297872340425545</v>
      </c>
      <c r="L227" s="20">
        <f t="shared" si="18"/>
        <v>81726.2</v>
      </c>
      <c r="M227" s="9">
        <f t="shared" si="19"/>
        <v>7</v>
      </c>
      <c r="N227" s="21"/>
    </row>
    <row r="228" spans="1:14" s="13" customFormat="1" ht="12" x14ac:dyDescent="0.15">
      <c r="A228" s="13" t="s">
        <v>42</v>
      </c>
      <c r="B228" s="23" t="s">
        <v>313</v>
      </c>
      <c r="C228" s="15" t="s">
        <v>115</v>
      </c>
      <c r="D228" s="9" t="s">
        <v>101</v>
      </c>
      <c r="E228" s="16">
        <v>43510</v>
      </c>
      <c r="F228" s="12">
        <v>3.19</v>
      </c>
      <c r="G228" s="17">
        <v>43525</v>
      </c>
      <c r="H228" s="12">
        <v>4.79</v>
      </c>
      <c r="I228" s="11">
        <f t="shared" si="15"/>
        <v>3</v>
      </c>
      <c r="J228" s="18">
        <f t="shared" si="16"/>
        <v>480.00000000000006</v>
      </c>
      <c r="K228" s="19">
        <f t="shared" si="17"/>
        <v>0.50156739811912232</v>
      </c>
      <c r="L228" s="20">
        <f t="shared" si="18"/>
        <v>82206.2</v>
      </c>
      <c r="M228" s="9">
        <f t="shared" si="19"/>
        <v>15</v>
      </c>
      <c r="N228" s="21"/>
    </row>
    <row r="229" spans="1:14" s="13" customFormat="1" ht="12" x14ac:dyDescent="0.15">
      <c r="A229" s="13" t="s">
        <v>37</v>
      </c>
      <c r="B229" s="23" t="s">
        <v>302</v>
      </c>
      <c r="C229" s="15" t="s">
        <v>115</v>
      </c>
      <c r="D229" s="9" t="s">
        <v>63</v>
      </c>
      <c r="E229" s="16">
        <v>43511</v>
      </c>
      <c r="F229" s="12">
        <v>4.79</v>
      </c>
      <c r="G229" s="17">
        <v>43552</v>
      </c>
      <c r="H229" s="12">
        <v>7.97</v>
      </c>
      <c r="I229" s="11">
        <f t="shared" si="15"/>
        <v>2</v>
      </c>
      <c r="J229" s="18">
        <f t="shared" si="16"/>
        <v>636</v>
      </c>
      <c r="K229" s="19">
        <f t="shared" si="17"/>
        <v>0.66388308977035482</v>
      </c>
      <c r="L229" s="20">
        <f t="shared" si="18"/>
        <v>82842.2</v>
      </c>
      <c r="M229" s="9">
        <f t="shared" si="19"/>
        <v>41</v>
      </c>
      <c r="N229" s="21"/>
    </row>
    <row r="230" spans="1:14" s="13" customFormat="1" ht="12" x14ac:dyDescent="0.15">
      <c r="A230" s="23" t="s">
        <v>182</v>
      </c>
      <c r="B230" s="13" t="s">
        <v>275</v>
      </c>
      <c r="C230" s="15" t="s">
        <v>112</v>
      </c>
      <c r="D230" s="9" t="s">
        <v>261</v>
      </c>
      <c r="E230" s="16">
        <v>43515</v>
      </c>
      <c r="F230" s="12">
        <v>1.44</v>
      </c>
      <c r="G230" s="25">
        <v>43523</v>
      </c>
      <c r="H230" s="12">
        <v>1.7</v>
      </c>
      <c r="I230" s="11">
        <f t="shared" si="15"/>
        <v>8</v>
      </c>
      <c r="J230" s="18">
        <f t="shared" si="16"/>
        <v>208</v>
      </c>
      <c r="K230" s="19">
        <f t="shared" si="17"/>
        <v>0.18055555555555558</v>
      </c>
      <c r="L230" s="20">
        <f t="shared" si="18"/>
        <v>83050.2</v>
      </c>
      <c r="M230" s="9">
        <f t="shared" si="19"/>
        <v>8</v>
      </c>
      <c r="N230" s="16"/>
    </row>
    <row r="231" spans="1:14" s="13" customFormat="1" ht="12" x14ac:dyDescent="0.15">
      <c r="A231" s="13" t="s">
        <v>12</v>
      </c>
      <c r="B231" s="23" t="s">
        <v>330</v>
      </c>
      <c r="C231" s="15" t="s">
        <v>115</v>
      </c>
      <c r="D231" s="9" t="s">
        <v>75</v>
      </c>
      <c r="E231" s="16">
        <v>43515</v>
      </c>
      <c r="F231" s="12">
        <v>4.3</v>
      </c>
      <c r="G231" s="17">
        <v>43521</v>
      </c>
      <c r="H231" s="12">
        <v>7.2</v>
      </c>
      <c r="I231" s="11">
        <f t="shared" si="15"/>
        <v>2</v>
      </c>
      <c r="J231" s="18">
        <f t="shared" si="16"/>
        <v>580.00000000000011</v>
      </c>
      <c r="K231" s="19">
        <f t="shared" si="17"/>
        <v>0.67441860465116288</v>
      </c>
      <c r="L231" s="20">
        <f t="shared" si="18"/>
        <v>83630.2</v>
      </c>
      <c r="M231" s="9">
        <f t="shared" si="19"/>
        <v>6</v>
      </c>
      <c r="N231" s="21"/>
    </row>
    <row r="232" spans="1:14" s="13" customFormat="1" ht="12" x14ac:dyDescent="0.15">
      <c r="A232" s="13" t="s">
        <v>17</v>
      </c>
      <c r="B232" s="23" t="s">
        <v>305</v>
      </c>
      <c r="C232" s="15" t="s">
        <v>115</v>
      </c>
      <c r="D232" s="9" t="s">
        <v>78</v>
      </c>
      <c r="E232" s="16">
        <v>43516</v>
      </c>
      <c r="F232" s="12">
        <v>0.9</v>
      </c>
      <c r="G232" s="17">
        <v>43525</v>
      </c>
      <c r="H232" s="12">
        <v>1.5</v>
      </c>
      <c r="I232" s="11">
        <f t="shared" si="15"/>
        <v>13</v>
      </c>
      <c r="J232" s="18">
        <f t="shared" si="16"/>
        <v>780</v>
      </c>
      <c r="K232" s="19">
        <f t="shared" si="17"/>
        <v>0.66666666666666663</v>
      </c>
      <c r="L232" s="20">
        <f t="shared" si="18"/>
        <v>84410.2</v>
      </c>
      <c r="M232" s="9">
        <f t="shared" si="19"/>
        <v>9</v>
      </c>
      <c r="N232" s="14"/>
    </row>
    <row r="233" spans="1:14" s="13" customFormat="1" ht="12" x14ac:dyDescent="0.15">
      <c r="A233" s="13" t="s">
        <v>27</v>
      </c>
      <c r="B233" s="23" t="s">
        <v>311</v>
      </c>
      <c r="C233" s="15" t="s">
        <v>115</v>
      </c>
      <c r="D233" s="9" t="s">
        <v>24</v>
      </c>
      <c r="E233" s="16">
        <v>43516</v>
      </c>
      <c r="F233" s="12">
        <v>2.02</v>
      </c>
      <c r="G233" s="17">
        <v>43518</v>
      </c>
      <c r="H233" s="12">
        <v>3.75</v>
      </c>
      <c r="I233" s="11">
        <f t="shared" si="15"/>
        <v>5</v>
      </c>
      <c r="J233" s="18">
        <f t="shared" si="16"/>
        <v>865</v>
      </c>
      <c r="K233" s="19">
        <f t="shared" si="17"/>
        <v>0.85643564356435642</v>
      </c>
      <c r="L233" s="20">
        <f t="shared" si="18"/>
        <v>85275.199999999997</v>
      </c>
      <c r="M233" s="9">
        <f t="shared" si="19"/>
        <v>2</v>
      </c>
      <c r="N233" s="21"/>
    </row>
    <row r="234" spans="1:14" s="13" customFormat="1" ht="12" x14ac:dyDescent="0.15">
      <c r="A234" s="13" t="s">
        <v>25</v>
      </c>
      <c r="B234" s="23" t="s">
        <v>338</v>
      </c>
      <c r="C234" s="15" t="s">
        <v>115</v>
      </c>
      <c r="D234" s="9" t="s">
        <v>26</v>
      </c>
      <c r="E234" s="16">
        <v>43516</v>
      </c>
      <c r="F234" s="12">
        <v>2.25</v>
      </c>
      <c r="G234" s="17">
        <v>43570</v>
      </c>
      <c r="H234" s="12">
        <v>2.2999999999999998</v>
      </c>
      <c r="I234" s="11">
        <f t="shared" si="15"/>
        <v>5</v>
      </c>
      <c r="J234" s="18">
        <f t="shared" si="16"/>
        <v>24.999999999999911</v>
      </c>
      <c r="K234" s="19">
        <f t="shared" si="17"/>
        <v>2.2222222222222143E-2</v>
      </c>
      <c r="L234" s="20">
        <f t="shared" si="18"/>
        <v>85300.2</v>
      </c>
      <c r="M234" s="9">
        <f t="shared" si="19"/>
        <v>54</v>
      </c>
      <c r="N234" s="21"/>
    </row>
    <row r="235" spans="1:14" s="13" customFormat="1" ht="12" x14ac:dyDescent="0.15">
      <c r="A235" s="13" t="s">
        <v>12</v>
      </c>
      <c r="B235" s="23" t="s">
        <v>330</v>
      </c>
      <c r="C235" s="15" t="s">
        <v>115</v>
      </c>
      <c r="D235" s="9" t="s">
        <v>75</v>
      </c>
      <c r="E235" s="16">
        <v>43523</v>
      </c>
      <c r="F235" s="12">
        <v>3.79</v>
      </c>
      <c r="G235" s="17">
        <v>43525</v>
      </c>
      <c r="H235" s="12">
        <v>6.05</v>
      </c>
      <c r="I235" s="11">
        <f t="shared" si="15"/>
        <v>3</v>
      </c>
      <c r="J235" s="18">
        <f t="shared" si="16"/>
        <v>677.99999999999989</v>
      </c>
      <c r="K235" s="19">
        <f t="shared" si="17"/>
        <v>0.59630606860158308</v>
      </c>
      <c r="L235" s="20">
        <f t="shared" si="18"/>
        <v>85978.2</v>
      </c>
      <c r="M235" s="9">
        <f t="shared" si="19"/>
        <v>2</v>
      </c>
      <c r="N235" s="21"/>
    </row>
    <row r="236" spans="1:14" s="13" customFormat="1" ht="12" x14ac:dyDescent="0.15">
      <c r="A236" s="13" t="s">
        <v>32</v>
      </c>
      <c r="B236" s="23" t="s">
        <v>339</v>
      </c>
      <c r="C236" s="15" t="s">
        <v>115</v>
      </c>
      <c r="D236" s="15" t="s">
        <v>88</v>
      </c>
      <c r="E236" s="16">
        <v>43523</v>
      </c>
      <c r="F236" s="12">
        <v>4.0200000000000005</v>
      </c>
      <c r="G236" s="17">
        <v>43525</v>
      </c>
      <c r="H236" s="22">
        <v>5.9</v>
      </c>
      <c r="I236" s="11">
        <f t="shared" si="15"/>
        <v>2</v>
      </c>
      <c r="J236" s="18">
        <f t="shared" si="16"/>
        <v>376</v>
      </c>
      <c r="K236" s="19">
        <f t="shared" si="17"/>
        <v>0.46766169154228848</v>
      </c>
      <c r="L236" s="20">
        <f t="shared" si="18"/>
        <v>86354.2</v>
      </c>
      <c r="M236" s="9">
        <f t="shared" si="19"/>
        <v>2</v>
      </c>
      <c r="N236" s="14"/>
    </row>
    <row r="237" spans="1:14" s="13" customFormat="1" ht="12" x14ac:dyDescent="0.15">
      <c r="A237" s="13" t="s">
        <v>27</v>
      </c>
      <c r="B237" s="23" t="s">
        <v>311</v>
      </c>
      <c r="C237" s="15" t="s">
        <v>115</v>
      </c>
      <c r="D237" s="9" t="s">
        <v>54</v>
      </c>
      <c r="E237" s="16">
        <v>43528</v>
      </c>
      <c r="F237" s="12">
        <v>1.68</v>
      </c>
      <c r="G237" s="17">
        <v>43538</v>
      </c>
      <c r="H237" s="12">
        <v>2.3199999999999998</v>
      </c>
      <c r="I237" s="11">
        <f t="shared" si="15"/>
        <v>7</v>
      </c>
      <c r="J237" s="18">
        <f t="shared" si="16"/>
        <v>447.99999999999994</v>
      </c>
      <c r="K237" s="19">
        <f t="shared" si="17"/>
        <v>0.38095238095238093</v>
      </c>
      <c r="L237" s="20">
        <f t="shared" si="18"/>
        <v>86802.2</v>
      </c>
      <c r="M237" s="9">
        <f t="shared" si="19"/>
        <v>10</v>
      </c>
      <c r="N237" s="14"/>
    </row>
    <row r="238" spans="1:14" s="13" customFormat="1" ht="12" x14ac:dyDescent="0.15">
      <c r="A238" s="13" t="s">
        <v>42</v>
      </c>
      <c r="B238" s="23" t="s">
        <v>313</v>
      </c>
      <c r="C238" s="15" t="s">
        <v>115</v>
      </c>
      <c r="D238" s="9" t="s">
        <v>101</v>
      </c>
      <c r="E238" s="16">
        <v>43528</v>
      </c>
      <c r="F238" s="12">
        <v>3.61</v>
      </c>
      <c r="G238" s="17">
        <v>43542</v>
      </c>
      <c r="H238" s="12">
        <v>4.3</v>
      </c>
      <c r="I238" s="11">
        <f t="shared" si="15"/>
        <v>3</v>
      </c>
      <c r="J238" s="18">
        <f t="shared" si="16"/>
        <v>206.99999999999997</v>
      </c>
      <c r="K238" s="19">
        <f t="shared" si="17"/>
        <v>0.19113573407202214</v>
      </c>
      <c r="L238" s="20">
        <f t="shared" si="18"/>
        <v>87009.2</v>
      </c>
      <c r="M238" s="9">
        <f t="shared" si="19"/>
        <v>14</v>
      </c>
      <c r="N238" s="21"/>
    </row>
    <row r="239" spans="1:14" s="13" customFormat="1" ht="12" x14ac:dyDescent="0.15">
      <c r="A239" s="13" t="s">
        <v>44</v>
      </c>
      <c r="B239" s="23" t="s">
        <v>321</v>
      </c>
      <c r="C239" s="15" t="s">
        <v>115</v>
      </c>
      <c r="D239" s="9" t="s">
        <v>40</v>
      </c>
      <c r="E239" s="16">
        <v>43528</v>
      </c>
      <c r="F239" s="12">
        <v>5.22</v>
      </c>
      <c r="G239" s="17">
        <v>43535</v>
      </c>
      <c r="H239" s="12">
        <v>8.75</v>
      </c>
      <c r="I239" s="11">
        <f t="shared" si="15"/>
        <v>2</v>
      </c>
      <c r="J239" s="18">
        <f t="shared" si="16"/>
        <v>706</v>
      </c>
      <c r="K239" s="19">
        <f t="shared" si="17"/>
        <v>0.67624521072796939</v>
      </c>
      <c r="L239" s="20">
        <f t="shared" si="18"/>
        <v>87715.199999999997</v>
      </c>
      <c r="M239" s="9">
        <f t="shared" si="19"/>
        <v>7</v>
      </c>
      <c r="N239" s="21"/>
    </row>
    <row r="240" spans="1:14" s="13" customFormat="1" ht="12" x14ac:dyDescent="0.15">
      <c r="A240" s="13" t="s">
        <v>21</v>
      </c>
      <c r="B240" s="23" t="s">
        <v>334</v>
      </c>
      <c r="C240" s="15" t="s">
        <v>115</v>
      </c>
      <c r="D240" s="9" t="s">
        <v>67</v>
      </c>
      <c r="E240" s="16">
        <v>43528</v>
      </c>
      <c r="F240" s="12">
        <v>2.73</v>
      </c>
      <c r="G240" s="17">
        <v>43536</v>
      </c>
      <c r="H240" s="12">
        <v>4.5</v>
      </c>
      <c r="I240" s="11">
        <f t="shared" si="15"/>
        <v>4</v>
      </c>
      <c r="J240" s="18">
        <f t="shared" si="16"/>
        <v>708</v>
      </c>
      <c r="K240" s="19">
        <f t="shared" si="17"/>
        <v>0.64835164835164838</v>
      </c>
      <c r="L240" s="20">
        <f t="shared" si="18"/>
        <v>88423.2</v>
      </c>
      <c r="M240" s="9">
        <f t="shared" si="19"/>
        <v>8</v>
      </c>
    </row>
    <row r="241" spans="1:14" s="13" customFormat="1" ht="12" x14ac:dyDescent="0.15">
      <c r="A241" s="13" t="s">
        <v>32</v>
      </c>
      <c r="B241" s="23" t="s">
        <v>339</v>
      </c>
      <c r="C241" s="15" t="s">
        <v>115</v>
      </c>
      <c r="D241" s="15" t="s">
        <v>88</v>
      </c>
      <c r="E241" s="16">
        <v>43528</v>
      </c>
      <c r="F241" s="12">
        <v>3.37</v>
      </c>
      <c r="G241" s="17">
        <v>43542</v>
      </c>
      <c r="H241" s="22">
        <v>3.7</v>
      </c>
      <c r="I241" s="11">
        <f t="shared" si="15"/>
        <v>3</v>
      </c>
      <c r="J241" s="18">
        <f t="shared" si="16"/>
        <v>99.000000000000028</v>
      </c>
      <c r="K241" s="19">
        <f t="shared" si="17"/>
        <v>9.792284866468845E-2</v>
      </c>
      <c r="L241" s="20">
        <f t="shared" si="18"/>
        <v>88522.2</v>
      </c>
      <c r="M241" s="9">
        <f t="shared" si="19"/>
        <v>14</v>
      </c>
      <c r="N241" s="21"/>
    </row>
    <row r="242" spans="1:14" s="13" customFormat="1" ht="12" x14ac:dyDescent="0.15">
      <c r="A242" s="13" t="s">
        <v>44</v>
      </c>
      <c r="B242" s="23" t="s">
        <v>321</v>
      </c>
      <c r="C242" s="15" t="s">
        <v>116</v>
      </c>
      <c r="D242" s="9" t="s">
        <v>14</v>
      </c>
      <c r="E242" s="16">
        <v>43542</v>
      </c>
      <c r="F242" s="12">
        <v>2.4300000000000002</v>
      </c>
      <c r="G242" s="17">
        <v>43566</v>
      </c>
      <c r="H242" s="12">
        <v>1.43</v>
      </c>
      <c r="I242" s="11">
        <f t="shared" si="15"/>
        <v>4</v>
      </c>
      <c r="J242" s="18">
        <f t="shared" si="16"/>
        <v>-400.00000000000011</v>
      </c>
      <c r="K242" s="19">
        <f t="shared" si="17"/>
        <v>-0.41152263374485604</v>
      </c>
      <c r="L242" s="20">
        <f t="shared" si="18"/>
        <v>88122.2</v>
      </c>
      <c r="M242" s="9">
        <f t="shared" si="19"/>
        <v>24</v>
      </c>
      <c r="N242" s="21"/>
    </row>
    <row r="243" spans="1:14" s="13" customFormat="1" ht="12" x14ac:dyDescent="0.15">
      <c r="A243" s="23" t="s">
        <v>232</v>
      </c>
      <c r="B243" s="23" t="s">
        <v>329</v>
      </c>
      <c r="C243" s="15" t="s">
        <v>115</v>
      </c>
      <c r="D243" s="9" t="s">
        <v>242</v>
      </c>
      <c r="E243" s="16">
        <v>43542</v>
      </c>
      <c r="F243" s="12">
        <v>2.2000000000000002</v>
      </c>
      <c r="G243" s="25">
        <v>43549</v>
      </c>
      <c r="H243" s="12">
        <v>3.25</v>
      </c>
      <c r="I243" s="11">
        <f t="shared" si="15"/>
        <v>5</v>
      </c>
      <c r="J243" s="18">
        <f t="shared" si="16"/>
        <v>524.99999999999989</v>
      </c>
      <c r="K243" s="19">
        <f t="shared" si="17"/>
        <v>0.47727272727272713</v>
      </c>
      <c r="L243" s="20">
        <f t="shared" si="18"/>
        <v>88647.2</v>
      </c>
      <c r="M243" s="9">
        <f t="shared" si="19"/>
        <v>7</v>
      </c>
      <c r="N243" s="16"/>
    </row>
    <row r="244" spans="1:14" s="13" customFormat="1" ht="12" x14ac:dyDescent="0.15">
      <c r="A244" s="13" t="s">
        <v>19</v>
      </c>
      <c r="B244" s="23" t="s">
        <v>312</v>
      </c>
      <c r="C244" s="15" t="s">
        <v>116</v>
      </c>
      <c r="D244" s="9" t="s">
        <v>117</v>
      </c>
      <c r="E244" s="16">
        <v>43543</v>
      </c>
      <c r="F244" s="12">
        <v>3.25</v>
      </c>
      <c r="G244" s="17">
        <v>43545</v>
      </c>
      <c r="H244" s="12">
        <v>7.19</v>
      </c>
      <c r="I244" s="11">
        <f t="shared" si="15"/>
        <v>3</v>
      </c>
      <c r="J244" s="18">
        <f t="shared" si="16"/>
        <v>1182</v>
      </c>
      <c r="K244" s="19">
        <f t="shared" si="17"/>
        <v>1.2123076923076925</v>
      </c>
      <c r="L244" s="20">
        <f t="shared" si="18"/>
        <v>89829.2</v>
      </c>
      <c r="M244" s="9">
        <f t="shared" si="19"/>
        <v>2</v>
      </c>
      <c r="N244" s="21"/>
    </row>
    <row r="245" spans="1:14" s="13" customFormat="1" ht="12" x14ac:dyDescent="0.15">
      <c r="A245" s="13" t="s">
        <v>59</v>
      </c>
      <c r="B245" s="23" t="s">
        <v>323</v>
      </c>
      <c r="C245" s="15" t="s">
        <v>116</v>
      </c>
      <c r="D245" s="9" t="s">
        <v>36</v>
      </c>
      <c r="E245" s="16">
        <v>43543</v>
      </c>
      <c r="F245" s="12">
        <v>2.5100000000000002</v>
      </c>
      <c r="G245" s="17">
        <v>43550</v>
      </c>
      <c r="H245" s="12">
        <v>3.59</v>
      </c>
      <c r="I245" s="11">
        <f t="shared" si="15"/>
        <v>4</v>
      </c>
      <c r="J245" s="18">
        <f t="shared" si="16"/>
        <v>431.99999999999983</v>
      </c>
      <c r="K245" s="19">
        <f t="shared" si="17"/>
        <v>0.43027888446215118</v>
      </c>
      <c r="L245" s="20">
        <f t="shared" si="18"/>
        <v>90261.2</v>
      </c>
      <c r="M245" s="9">
        <f t="shared" si="19"/>
        <v>7</v>
      </c>
    </row>
    <row r="246" spans="1:14" s="13" customFormat="1" ht="12" x14ac:dyDescent="0.15">
      <c r="A246" s="13" t="s">
        <v>64</v>
      </c>
      <c r="B246" s="23" t="s">
        <v>340</v>
      </c>
      <c r="C246" s="15" t="s">
        <v>116</v>
      </c>
      <c r="D246" s="15" t="s">
        <v>26</v>
      </c>
      <c r="E246" s="16">
        <v>43543</v>
      </c>
      <c r="F246" s="12">
        <v>2.66</v>
      </c>
      <c r="G246" s="17">
        <v>43570</v>
      </c>
      <c r="H246" s="12">
        <v>3.45</v>
      </c>
      <c r="I246" s="11">
        <f t="shared" si="15"/>
        <v>4</v>
      </c>
      <c r="J246" s="18">
        <f t="shared" si="16"/>
        <v>316</v>
      </c>
      <c r="K246" s="19">
        <f t="shared" si="17"/>
        <v>0.29699248120300753</v>
      </c>
      <c r="L246" s="20">
        <f t="shared" si="18"/>
        <v>90577.2</v>
      </c>
      <c r="M246" s="9">
        <f t="shared" si="19"/>
        <v>27</v>
      </c>
      <c r="N246" s="21"/>
    </row>
    <row r="247" spans="1:14" s="13" customFormat="1" ht="12" x14ac:dyDescent="0.15">
      <c r="A247" s="13" t="s">
        <v>12</v>
      </c>
      <c r="B247" s="23" t="s">
        <v>330</v>
      </c>
      <c r="C247" s="15" t="s">
        <v>116</v>
      </c>
      <c r="D247" s="9" t="s">
        <v>73</v>
      </c>
      <c r="E247" s="16">
        <v>43544</v>
      </c>
      <c r="F247" s="12">
        <v>1.82</v>
      </c>
      <c r="G247" s="17">
        <v>43550</v>
      </c>
      <c r="H247" s="12">
        <v>3.8</v>
      </c>
      <c r="I247" s="11">
        <f t="shared" si="15"/>
        <v>6</v>
      </c>
      <c r="J247" s="18">
        <f t="shared" si="16"/>
        <v>1188</v>
      </c>
      <c r="K247" s="19">
        <f t="shared" si="17"/>
        <v>1.0879120879120878</v>
      </c>
      <c r="L247" s="20">
        <f t="shared" si="18"/>
        <v>91765.2</v>
      </c>
      <c r="M247" s="9">
        <f t="shared" si="19"/>
        <v>6</v>
      </c>
      <c r="N247" s="14"/>
    </row>
    <row r="248" spans="1:14" s="13" customFormat="1" ht="12" x14ac:dyDescent="0.15">
      <c r="A248" s="13" t="s">
        <v>21</v>
      </c>
      <c r="B248" s="23" t="s">
        <v>334</v>
      </c>
      <c r="C248" s="15" t="s">
        <v>116</v>
      </c>
      <c r="D248" s="9" t="s">
        <v>82</v>
      </c>
      <c r="E248" s="16">
        <v>43544</v>
      </c>
      <c r="F248" s="12">
        <v>1.95</v>
      </c>
      <c r="G248" s="17">
        <v>43556</v>
      </c>
      <c r="H248" s="12">
        <v>3.29</v>
      </c>
      <c r="I248" s="11">
        <f t="shared" si="15"/>
        <v>6</v>
      </c>
      <c r="J248" s="18">
        <f t="shared" si="16"/>
        <v>804.00000000000011</v>
      </c>
      <c r="K248" s="19">
        <f t="shared" si="17"/>
        <v>0.68717948717948718</v>
      </c>
      <c r="L248" s="20">
        <f t="shared" si="18"/>
        <v>92569.2</v>
      </c>
      <c r="M248" s="9">
        <f t="shared" si="19"/>
        <v>12</v>
      </c>
      <c r="N248" s="21"/>
    </row>
    <row r="249" spans="1:14" s="13" customFormat="1" ht="12" x14ac:dyDescent="0.15">
      <c r="A249" s="13" t="s">
        <v>19</v>
      </c>
      <c r="B249" s="23" t="s">
        <v>312</v>
      </c>
      <c r="C249" s="15" t="s">
        <v>116</v>
      </c>
      <c r="D249" s="9" t="s">
        <v>118</v>
      </c>
      <c r="E249" s="16">
        <v>43546</v>
      </c>
      <c r="F249" s="12">
        <v>3.25</v>
      </c>
      <c r="G249" s="17">
        <v>43558</v>
      </c>
      <c r="H249" s="12">
        <v>2.4500000000000002</v>
      </c>
      <c r="I249" s="11">
        <f t="shared" si="15"/>
        <v>3</v>
      </c>
      <c r="J249" s="18">
        <f t="shared" si="16"/>
        <v>-239.99999999999994</v>
      </c>
      <c r="K249" s="19">
        <f t="shared" si="17"/>
        <v>-0.24615384615384611</v>
      </c>
      <c r="L249" s="20">
        <f t="shared" si="18"/>
        <v>92329.2</v>
      </c>
      <c r="M249" s="9">
        <f t="shared" si="19"/>
        <v>12</v>
      </c>
      <c r="N249" s="21"/>
    </row>
    <row r="250" spans="1:14" s="13" customFormat="1" ht="12" x14ac:dyDescent="0.15">
      <c r="A250" s="13" t="s">
        <v>178</v>
      </c>
      <c r="B250" s="13" t="s">
        <v>280</v>
      </c>
      <c r="C250" s="15" t="s">
        <v>116</v>
      </c>
      <c r="D250" s="9" t="s">
        <v>53</v>
      </c>
      <c r="E250" s="16">
        <v>43551</v>
      </c>
      <c r="F250" s="12">
        <v>3.05</v>
      </c>
      <c r="G250" s="17">
        <v>43558</v>
      </c>
      <c r="H250" s="12">
        <v>4.21</v>
      </c>
      <c r="I250" s="11">
        <f t="shared" si="15"/>
        <v>3</v>
      </c>
      <c r="J250" s="18">
        <f t="shared" si="16"/>
        <v>348.00000000000006</v>
      </c>
      <c r="K250" s="19">
        <f t="shared" si="17"/>
        <v>0.38032786885245906</v>
      </c>
      <c r="L250" s="20">
        <f t="shared" si="18"/>
        <v>92677.2</v>
      </c>
      <c r="M250" s="9">
        <f t="shared" si="19"/>
        <v>7</v>
      </c>
      <c r="N250" s="21"/>
    </row>
    <row r="251" spans="1:14" s="13" customFormat="1" ht="12" x14ac:dyDescent="0.15">
      <c r="A251" s="13" t="s">
        <v>39</v>
      </c>
      <c r="B251" s="23" t="s">
        <v>307</v>
      </c>
      <c r="C251" s="15" t="s">
        <v>116</v>
      </c>
      <c r="D251" s="9" t="s">
        <v>40</v>
      </c>
      <c r="E251" s="16">
        <v>43556</v>
      </c>
      <c r="F251" s="12">
        <v>1</v>
      </c>
      <c r="G251" s="17">
        <v>43573</v>
      </c>
      <c r="H251" s="12">
        <v>2.09</v>
      </c>
      <c r="I251" s="11">
        <f t="shared" si="15"/>
        <v>12</v>
      </c>
      <c r="J251" s="18">
        <f t="shared" si="16"/>
        <v>1307.9999999999998</v>
      </c>
      <c r="K251" s="19">
        <f t="shared" si="17"/>
        <v>1.0899999999999999</v>
      </c>
      <c r="L251" s="20">
        <f t="shared" si="18"/>
        <v>93985.2</v>
      </c>
      <c r="M251" s="9">
        <f t="shared" si="19"/>
        <v>17</v>
      </c>
    </row>
    <row r="252" spans="1:14" s="13" customFormat="1" ht="12" x14ac:dyDescent="0.15">
      <c r="A252" s="13" t="s">
        <v>37</v>
      </c>
      <c r="B252" s="23" t="s">
        <v>302</v>
      </c>
      <c r="C252" s="15" t="s">
        <v>116</v>
      </c>
      <c r="D252" s="9" t="s">
        <v>36</v>
      </c>
      <c r="E252" s="16">
        <v>43557</v>
      </c>
      <c r="F252" s="12">
        <v>1.76</v>
      </c>
      <c r="G252" s="17">
        <v>43559</v>
      </c>
      <c r="H252" s="12">
        <v>3.53</v>
      </c>
      <c r="I252" s="11">
        <f t="shared" si="15"/>
        <v>6</v>
      </c>
      <c r="J252" s="18">
        <f t="shared" si="16"/>
        <v>1062</v>
      </c>
      <c r="K252" s="19">
        <f t="shared" si="17"/>
        <v>1.0056818181818181</v>
      </c>
      <c r="L252" s="20">
        <f t="shared" si="18"/>
        <v>95047.2</v>
      </c>
      <c r="M252" s="9">
        <f t="shared" si="19"/>
        <v>2</v>
      </c>
      <c r="N252" s="21"/>
    </row>
    <row r="253" spans="1:14" s="13" customFormat="1" ht="12" x14ac:dyDescent="0.15">
      <c r="A253" s="13" t="s">
        <v>32</v>
      </c>
      <c r="B253" s="23" t="s">
        <v>339</v>
      </c>
      <c r="C253" s="15" t="s">
        <v>116</v>
      </c>
      <c r="D253" s="15" t="s">
        <v>57</v>
      </c>
      <c r="E253" s="16">
        <v>43558</v>
      </c>
      <c r="F253" s="12">
        <v>5.68</v>
      </c>
      <c r="G253" s="17">
        <v>43565</v>
      </c>
      <c r="H253" s="22">
        <v>7.7</v>
      </c>
      <c r="I253" s="11">
        <f t="shared" si="15"/>
        <v>2</v>
      </c>
      <c r="J253" s="18">
        <f t="shared" si="16"/>
        <v>404.00000000000011</v>
      </c>
      <c r="K253" s="19">
        <f t="shared" si="17"/>
        <v>0.35563380281690149</v>
      </c>
      <c r="L253" s="20">
        <f t="shared" si="18"/>
        <v>95451.199999999997</v>
      </c>
      <c r="M253" s="9">
        <f t="shared" si="19"/>
        <v>7</v>
      </c>
      <c r="N253" s="21"/>
    </row>
    <row r="254" spans="1:14" s="13" customFormat="1" ht="12" x14ac:dyDescent="0.15">
      <c r="A254" s="13" t="s">
        <v>119</v>
      </c>
      <c r="B254" s="23" t="s">
        <v>322</v>
      </c>
      <c r="C254" s="15" t="s">
        <v>116</v>
      </c>
      <c r="D254" s="9" t="s">
        <v>35</v>
      </c>
      <c r="E254" s="16">
        <v>43559</v>
      </c>
      <c r="F254" s="12">
        <v>4.05</v>
      </c>
      <c r="G254" s="17">
        <v>43563</v>
      </c>
      <c r="H254" s="12">
        <v>4.3</v>
      </c>
      <c r="I254" s="11">
        <f t="shared" si="15"/>
        <v>2</v>
      </c>
      <c r="J254" s="18">
        <f t="shared" si="16"/>
        <v>50</v>
      </c>
      <c r="K254" s="19">
        <f t="shared" si="17"/>
        <v>6.1728395061728399E-2</v>
      </c>
      <c r="L254" s="20">
        <f t="shared" si="18"/>
        <v>95501.2</v>
      </c>
      <c r="M254" s="9">
        <f t="shared" si="19"/>
        <v>4</v>
      </c>
      <c r="N254" s="14"/>
    </row>
    <row r="255" spans="1:14" s="13" customFormat="1" ht="12" x14ac:dyDescent="0.15">
      <c r="A255" s="13" t="s">
        <v>21</v>
      </c>
      <c r="B255" s="23" t="s">
        <v>334</v>
      </c>
      <c r="C255" s="15" t="s">
        <v>116</v>
      </c>
      <c r="D255" s="9" t="s">
        <v>82</v>
      </c>
      <c r="E255" s="16">
        <v>43559</v>
      </c>
      <c r="F255" s="12">
        <v>3.08</v>
      </c>
      <c r="G255" s="17">
        <v>43578</v>
      </c>
      <c r="H255" s="12">
        <v>4.2</v>
      </c>
      <c r="I255" s="11">
        <f t="shared" si="15"/>
        <v>3</v>
      </c>
      <c r="J255" s="18">
        <f t="shared" si="16"/>
        <v>336.00000000000006</v>
      </c>
      <c r="K255" s="19">
        <f t="shared" si="17"/>
        <v>0.36363636363636365</v>
      </c>
      <c r="L255" s="20">
        <f t="shared" si="18"/>
        <v>95837.2</v>
      </c>
      <c r="M255" s="9">
        <f t="shared" si="19"/>
        <v>19</v>
      </c>
      <c r="N255" s="21"/>
    </row>
    <row r="256" spans="1:14" s="13" customFormat="1" ht="12" x14ac:dyDescent="0.15">
      <c r="A256" s="13" t="s">
        <v>19</v>
      </c>
      <c r="B256" s="23" t="s">
        <v>312</v>
      </c>
      <c r="C256" s="15" t="s">
        <v>116</v>
      </c>
      <c r="D256" s="9" t="s">
        <v>113</v>
      </c>
      <c r="E256" s="16">
        <v>43563</v>
      </c>
      <c r="F256" s="12">
        <v>5.65</v>
      </c>
      <c r="G256" s="17">
        <v>43577</v>
      </c>
      <c r="H256" s="12">
        <v>4.1500000000000004</v>
      </c>
      <c r="I256" s="11">
        <f t="shared" si="15"/>
        <v>2</v>
      </c>
      <c r="J256" s="18">
        <f t="shared" si="16"/>
        <v>-300</v>
      </c>
      <c r="K256" s="19">
        <f t="shared" si="17"/>
        <v>-0.26548672566371678</v>
      </c>
      <c r="L256" s="20">
        <f t="shared" si="18"/>
        <v>95537.2</v>
      </c>
      <c r="M256" s="9">
        <f t="shared" si="19"/>
        <v>14</v>
      </c>
      <c r="N256" s="14"/>
    </row>
    <row r="257" spans="1:14" s="13" customFormat="1" ht="12" x14ac:dyDescent="0.15">
      <c r="A257" s="13" t="s">
        <v>59</v>
      </c>
      <c r="B257" s="23" t="s">
        <v>323</v>
      </c>
      <c r="C257" s="15" t="s">
        <v>116</v>
      </c>
      <c r="D257" s="9" t="s">
        <v>90</v>
      </c>
      <c r="E257" s="16">
        <v>43565</v>
      </c>
      <c r="F257" s="12">
        <v>2.29</v>
      </c>
      <c r="G257" s="17">
        <v>43573</v>
      </c>
      <c r="H257" s="12">
        <v>6.7</v>
      </c>
      <c r="I257" s="11">
        <f t="shared" si="15"/>
        <v>5</v>
      </c>
      <c r="J257" s="18">
        <f t="shared" si="16"/>
        <v>2205</v>
      </c>
      <c r="K257" s="19">
        <f t="shared" si="17"/>
        <v>1.9257641921397379</v>
      </c>
      <c r="L257" s="20">
        <f t="shared" si="18"/>
        <v>97742.2</v>
      </c>
      <c r="M257" s="9">
        <f t="shared" si="19"/>
        <v>8</v>
      </c>
      <c r="N257" s="14"/>
    </row>
    <row r="258" spans="1:14" s="13" customFormat="1" ht="12" x14ac:dyDescent="0.15">
      <c r="A258" s="13" t="s">
        <v>41</v>
      </c>
      <c r="B258" s="23" t="s">
        <v>316</v>
      </c>
      <c r="C258" s="15" t="s">
        <v>116</v>
      </c>
      <c r="D258" s="9" t="s">
        <v>81</v>
      </c>
      <c r="E258" s="16">
        <v>43567</v>
      </c>
      <c r="F258" s="12">
        <v>1.79</v>
      </c>
      <c r="G258" s="17">
        <v>43601</v>
      </c>
      <c r="H258" s="12">
        <v>3</v>
      </c>
      <c r="I258" s="11">
        <f t="shared" si="15"/>
        <v>6</v>
      </c>
      <c r="J258" s="18">
        <f t="shared" si="16"/>
        <v>726</v>
      </c>
      <c r="K258" s="19">
        <f t="shared" si="17"/>
        <v>0.67597765363128492</v>
      </c>
      <c r="L258" s="20">
        <f t="shared" si="18"/>
        <v>98468.2</v>
      </c>
      <c r="M258" s="9">
        <f t="shared" si="19"/>
        <v>34</v>
      </c>
      <c r="N258" s="21"/>
    </row>
    <row r="259" spans="1:14" s="13" customFormat="1" ht="12" x14ac:dyDescent="0.15">
      <c r="A259" s="13" t="s">
        <v>23</v>
      </c>
      <c r="B259" s="23" t="s">
        <v>328</v>
      </c>
      <c r="C259" s="15" t="s">
        <v>116</v>
      </c>
      <c r="D259" s="9" t="s">
        <v>54</v>
      </c>
      <c r="E259" s="16">
        <v>43570</v>
      </c>
      <c r="F259" s="12">
        <v>3.19</v>
      </c>
      <c r="G259" s="17">
        <v>43579</v>
      </c>
      <c r="H259" s="12">
        <v>4.5</v>
      </c>
      <c r="I259" s="11">
        <f t="shared" si="15"/>
        <v>3</v>
      </c>
      <c r="J259" s="18">
        <f t="shared" si="16"/>
        <v>393</v>
      </c>
      <c r="K259" s="19">
        <f t="shared" si="17"/>
        <v>0.41065830721003138</v>
      </c>
      <c r="L259" s="20">
        <f t="shared" si="18"/>
        <v>98861.2</v>
      </c>
      <c r="M259" s="9">
        <f t="shared" si="19"/>
        <v>9</v>
      </c>
      <c r="N259" s="21"/>
    </row>
    <row r="260" spans="1:14" s="13" customFormat="1" ht="12" x14ac:dyDescent="0.15">
      <c r="A260" s="13" t="s">
        <v>15</v>
      </c>
      <c r="B260" s="23" t="s">
        <v>331</v>
      </c>
      <c r="C260" s="15" t="s">
        <v>116</v>
      </c>
      <c r="D260" s="9" t="s">
        <v>14</v>
      </c>
      <c r="E260" s="16">
        <v>43570</v>
      </c>
      <c r="F260" s="12">
        <v>1.7</v>
      </c>
      <c r="G260" s="17">
        <v>43581</v>
      </c>
      <c r="H260" s="12">
        <v>1</v>
      </c>
      <c r="I260" s="11">
        <f t="shared" si="15"/>
        <v>7</v>
      </c>
      <c r="J260" s="18">
        <f t="shared" si="16"/>
        <v>-489.99999999999994</v>
      </c>
      <c r="K260" s="19">
        <f t="shared" si="17"/>
        <v>-0.41176470588235292</v>
      </c>
      <c r="L260" s="20">
        <f t="shared" si="18"/>
        <v>98371.199999999997</v>
      </c>
      <c r="M260" s="9">
        <f t="shared" si="19"/>
        <v>11</v>
      </c>
      <c r="N260" s="21"/>
    </row>
    <row r="261" spans="1:14" s="13" customFormat="1" ht="12" x14ac:dyDescent="0.15">
      <c r="A261" s="23" t="s">
        <v>235</v>
      </c>
      <c r="B261" s="23" t="s">
        <v>310</v>
      </c>
      <c r="C261" s="15" t="s">
        <v>116</v>
      </c>
      <c r="D261" s="9" t="s">
        <v>243</v>
      </c>
      <c r="E261" s="16">
        <v>43571</v>
      </c>
      <c r="F261" s="12">
        <v>1.64</v>
      </c>
      <c r="G261" s="25">
        <v>43573</v>
      </c>
      <c r="H261" s="12">
        <v>4.5</v>
      </c>
      <c r="I261" s="11">
        <f t="shared" si="15"/>
        <v>7</v>
      </c>
      <c r="J261" s="18">
        <f t="shared" si="16"/>
        <v>2002.0000000000002</v>
      </c>
      <c r="K261" s="19">
        <f t="shared" si="17"/>
        <v>1.7439024390243905</v>
      </c>
      <c r="L261" s="20">
        <f t="shared" si="18"/>
        <v>100373.2</v>
      </c>
      <c r="M261" s="9">
        <f t="shared" si="19"/>
        <v>2</v>
      </c>
      <c r="N261" s="16"/>
    </row>
    <row r="262" spans="1:14" s="13" customFormat="1" ht="12" x14ac:dyDescent="0.15">
      <c r="A262" s="13" t="s">
        <v>27</v>
      </c>
      <c r="B262" s="23" t="s">
        <v>311</v>
      </c>
      <c r="C262" s="15" t="s">
        <v>120</v>
      </c>
      <c r="D262" s="9" t="s">
        <v>22</v>
      </c>
      <c r="E262" s="16">
        <v>43571</v>
      </c>
      <c r="F262" s="12">
        <v>4.17</v>
      </c>
      <c r="G262" s="17">
        <v>43577</v>
      </c>
      <c r="H262" s="12">
        <v>6.25</v>
      </c>
      <c r="I262" s="11">
        <f t="shared" si="15"/>
        <v>2</v>
      </c>
      <c r="J262" s="18">
        <f t="shared" si="16"/>
        <v>416</v>
      </c>
      <c r="K262" s="19">
        <f t="shared" si="17"/>
        <v>0.49880095923261392</v>
      </c>
      <c r="L262" s="20">
        <f t="shared" si="18"/>
        <v>100789.2</v>
      </c>
      <c r="M262" s="9">
        <f t="shared" si="19"/>
        <v>6</v>
      </c>
    </row>
    <row r="263" spans="1:14" s="13" customFormat="1" ht="12" x14ac:dyDescent="0.15">
      <c r="A263" s="13" t="s">
        <v>32</v>
      </c>
      <c r="B263" s="23" t="s">
        <v>339</v>
      </c>
      <c r="C263" s="15" t="s">
        <v>120</v>
      </c>
      <c r="D263" s="15" t="s">
        <v>45</v>
      </c>
      <c r="E263" s="16">
        <v>43573</v>
      </c>
      <c r="F263" s="12">
        <v>4</v>
      </c>
      <c r="G263" s="17">
        <v>43579</v>
      </c>
      <c r="H263" s="22">
        <v>6.05</v>
      </c>
      <c r="I263" s="11">
        <f t="shared" si="15"/>
        <v>3</v>
      </c>
      <c r="J263" s="18">
        <f t="shared" si="16"/>
        <v>615</v>
      </c>
      <c r="K263" s="19">
        <f t="shared" si="17"/>
        <v>0.51249999999999996</v>
      </c>
      <c r="L263" s="20">
        <f t="shared" si="18"/>
        <v>101404.2</v>
      </c>
      <c r="M263" s="9">
        <f t="shared" si="19"/>
        <v>6</v>
      </c>
      <c r="N263" s="21"/>
    </row>
    <row r="264" spans="1:14" s="13" customFormat="1" ht="12" x14ac:dyDescent="0.15">
      <c r="A264" s="13" t="s">
        <v>17</v>
      </c>
      <c r="B264" s="23" t="s">
        <v>305</v>
      </c>
      <c r="C264" s="15" t="s">
        <v>120</v>
      </c>
      <c r="D264" s="9" t="s">
        <v>121</v>
      </c>
      <c r="E264" s="16">
        <v>43577</v>
      </c>
      <c r="F264" s="12">
        <v>1.7</v>
      </c>
      <c r="G264" s="17">
        <v>43585</v>
      </c>
      <c r="H264" s="12">
        <v>3.8</v>
      </c>
      <c r="I264" s="11">
        <f t="shared" si="15"/>
        <v>7</v>
      </c>
      <c r="J264" s="18">
        <f t="shared" si="16"/>
        <v>1469.9999999999998</v>
      </c>
      <c r="K264" s="19">
        <f t="shared" si="17"/>
        <v>1.2352941176470587</v>
      </c>
      <c r="L264" s="20">
        <f t="shared" si="18"/>
        <v>102874.2</v>
      </c>
      <c r="M264" s="9">
        <f t="shared" si="19"/>
        <v>8</v>
      </c>
      <c r="N264" s="21"/>
    </row>
    <row r="265" spans="1:14" s="13" customFormat="1" ht="12" x14ac:dyDescent="0.15">
      <c r="A265" s="13" t="s">
        <v>12</v>
      </c>
      <c r="B265" s="23" t="s">
        <v>330</v>
      </c>
      <c r="C265" s="15" t="s">
        <v>120</v>
      </c>
      <c r="D265" s="9" t="s">
        <v>50</v>
      </c>
      <c r="E265" s="16">
        <v>43577</v>
      </c>
      <c r="F265" s="12">
        <v>3.36</v>
      </c>
      <c r="G265" s="17">
        <v>43579</v>
      </c>
      <c r="H265" s="12">
        <v>5.23</v>
      </c>
      <c r="I265" s="11">
        <f t="shared" ref="I265:I328" si="20">INT(12/F265)</f>
        <v>3</v>
      </c>
      <c r="J265" s="18">
        <f t="shared" ref="J265:J328" si="21">(H265-F265)*I265*100</f>
        <v>561.00000000000011</v>
      </c>
      <c r="K265" s="19">
        <f t="shared" ref="K265:K328" si="22">(H265-F265)/F265</f>
        <v>0.55654761904761918</v>
      </c>
      <c r="L265" s="20">
        <f t="shared" ref="L265:L328" si="23">L264+J265</f>
        <v>103435.2</v>
      </c>
      <c r="M265" s="9">
        <f t="shared" ref="M265:M328" si="24">IF((G265-E265)&lt;&gt;0,G265-E265,1)</f>
        <v>2</v>
      </c>
      <c r="N265" s="14"/>
    </row>
    <row r="266" spans="1:14" s="13" customFormat="1" ht="12" x14ac:dyDescent="0.15">
      <c r="A266" s="13" t="s">
        <v>25</v>
      </c>
      <c r="B266" s="23" t="s">
        <v>338</v>
      </c>
      <c r="C266" s="15" t="s">
        <v>120</v>
      </c>
      <c r="D266" s="9" t="s">
        <v>81</v>
      </c>
      <c r="E266" s="16">
        <v>43577</v>
      </c>
      <c r="F266" s="12">
        <v>1.57</v>
      </c>
      <c r="G266" s="17">
        <v>43622</v>
      </c>
      <c r="H266" s="12">
        <v>1.43</v>
      </c>
      <c r="I266" s="11">
        <f t="shared" si="20"/>
        <v>7</v>
      </c>
      <c r="J266" s="18">
        <f t="shared" si="21"/>
        <v>-98.000000000000085</v>
      </c>
      <c r="K266" s="19">
        <f t="shared" si="22"/>
        <v>-8.9171974522293071E-2</v>
      </c>
      <c r="L266" s="20">
        <f t="shared" si="23"/>
        <v>103337.2</v>
      </c>
      <c r="M266" s="9">
        <f t="shared" si="24"/>
        <v>45</v>
      </c>
      <c r="N266" s="21"/>
    </row>
    <row r="267" spans="1:14" s="13" customFormat="1" ht="12" x14ac:dyDescent="0.15">
      <c r="A267" s="13" t="s">
        <v>19</v>
      </c>
      <c r="B267" s="23" t="s">
        <v>312</v>
      </c>
      <c r="C267" s="15" t="s">
        <v>120</v>
      </c>
      <c r="D267" s="9" t="s">
        <v>113</v>
      </c>
      <c r="E267" s="16">
        <v>43580</v>
      </c>
      <c r="F267" s="12">
        <v>3.18</v>
      </c>
      <c r="G267" s="17">
        <v>43586</v>
      </c>
      <c r="H267" s="12">
        <v>3.75</v>
      </c>
      <c r="I267" s="11">
        <f t="shared" si="20"/>
        <v>3</v>
      </c>
      <c r="J267" s="18">
        <f t="shared" si="21"/>
        <v>170.99999999999994</v>
      </c>
      <c r="K267" s="19">
        <f t="shared" si="22"/>
        <v>0.17924528301886786</v>
      </c>
      <c r="L267" s="20">
        <f t="shared" si="23"/>
        <v>103508.2</v>
      </c>
      <c r="M267" s="9">
        <f t="shared" si="24"/>
        <v>6</v>
      </c>
      <c r="N267" s="21"/>
    </row>
    <row r="268" spans="1:14" s="13" customFormat="1" ht="12" x14ac:dyDescent="0.15">
      <c r="A268" s="13" t="s">
        <v>34</v>
      </c>
      <c r="B268" s="23" t="s">
        <v>332</v>
      </c>
      <c r="C268" s="15" t="s">
        <v>120</v>
      </c>
      <c r="D268" s="9" t="s">
        <v>40</v>
      </c>
      <c r="E268" s="16">
        <v>43580</v>
      </c>
      <c r="F268" s="12">
        <v>3.1</v>
      </c>
      <c r="G268" s="17">
        <v>43588</v>
      </c>
      <c r="H268" s="12">
        <v>4.2</v>
      </c>
      <c r="I268" s="11">
        <f t="shared" si="20"/>
        <v>3</v>
      </c>
      <c r="J268" s="18">
        <f t="shared" si="21"/>
        <v>330</v>
      </c>
      <c r="K268" s="19">
        <f t="shared" si="22"/>
        <v>0.35483870967741937</v>
      </c>
      <c r="L268" s="20">
        <f t="shared" si="23"/>
        <v>103838.2</v>
      </c>
      <c r="M268" s="9">
        <f t="shared" si="24"/>
        <v>8</v>
      </c>
      <c r="N268" s="21"/>
    </row>
    <row r="269" spans="1:14" s="13" customFormat="1" ht="12" x14ac:dyDescent="0.15">
      <c r="A269" s="13" t="s">
        <v>21</v>
      </c>
      <c r="B269" s="23" t="s">
        <v>334</v>
      </c>
      <c r="C269" s="15" t="s">
        <v>120</v>
      </c>
      <c r="D269" s="9" t="s">
        <v>52</v>
      </c>
      <c r="E269" s="16">
        <v>43580</v>
      </c>
      <c r="F269" s="12">
        <v>2.38</v>
      </c>
      <c r="G269" s="17">
        <v>43585</v>
      </c>
      <c r="H269" s="12">
        <v>4.3499999999999996</v>
      </c>
      <c r="I269" s="11">
        <f t="shared" si="20"/>
        <v>5</v>
      </c>
      <c r="J269" s="18">
        <f t="shared" si="21"/>
        <v>984.99999999999977</v>
      </c>
      <c r="K269" s="19">
        <f t="shared" si="22"/>
        <v>0.82773109243697474</v>
      </c>
      <c r="L269" s="20">
        <f t="shared" si="23"/>
        <v>104823.2</v>
      </c>
      <c r="M269" s="9">
        <f t="shared" si="24"/>
        <v>5</v>
      </c>
    </row>
    <row r="270" spans="1:14" s="13" customFormat="1" ht="12" x14ac:dyDescent="0.15">
      <c r="A270" s="13" t="s">
        <v>64</v>
      </c>
      <c r="B270" s="23" t="s">
        <v>340</v>
      </c>
      <c r="C270" s="15" t="s">
        <v>120</v>
      </c>
      <c r="D270" s="15" t="s">
        <v>81</v>
      </c>
      <c r="E270" s="16">
        <v>43580</v>
      </c>
      <c r="F270" s="12">
        <v>2.12</v>
      </c>
      <c r="G270" s="17">
        <v>43620</v>
      </c>
      <c r="H270" s="12">
        <v>2.67</v>
      </c>
      <c r="I270" s="11">
        <f t="shared" si="20"/>
        <v>5</v>
      </c>
      <c r="J270" s="18">
        <f t="shared" si="21"/>
        <v>274.99999999999989</v>
      </c>
      <c r="K270" s="19">
        <f t="shared" si="22"/>
        <v>0.25943396226415083</v>
      </c>
      <c r="L270" s="20">
        <f t="shared" si="23"/>
        <v>105098.2</v>
      </c>
      <c r="M270" s="9">
        <f t="shared" si="24"/>
        <v>40</v>
      </c>
      <c r="N270" s="14"/>
    </row>
    <row r="271" spans="1:14" s="13" customFormat="1" ht="12" x14ac:dyDescent="0.15">
      <c r="A271" s="13" t="s">
        <v>29</v>
      </c>
      <c r="B271" s="13" t="s">
        <v>300</v>
      </c>
      <c r="C271" s="15" t="s">
        <v>120</v>
      </c>
      <c r="D271" s="9" t="s">
        <v>31</v>
      </c>
      <c r="E271" s="16">
        <v>43584</v>
      </c>
      <c r="F271" s="12">
        <v>1.25</v>
      </c>
      <c r="G271" s="17">
        <v>43586</v>
      </c>
      <c r="H271" s="12">
        <v>1.6</v>
      </c>
      <c r="I271" s="11">
        <f t="shared" si="20"/>
        <v>9</v>
      </c>
      <c r="J271" s="18">
        <f t="shared" si="21"/>
        <v>315.00000000000006</v>
      </c>
      <c r="K271" s="19">
        <f t="shared" si="22"/>
        <v>0.28000000000000008</v>
      </c>
      <c r="L271" s="20">
        <f t="shared" si="23"/>
        <v>105413.2</v>
      </c>
      <c r="M271" s="9">
        <f t="shared" si="24"/>
        <v>2</v>
      </c>
      <c r="N271" s="14"/>
    </row>
    <row r="272" spans="1:14" s="13" customFormat="1" ht="12" x14ac:dyDescent="0.15">
      <c r="A272" s="13" t="s">
        <v>12</v>
      </c>
      <c r="B272" s="23" t="s">
        <v>330</v>
      </c>
      <c r="C272" s="15" t="s">
        <v>120</v>
      </c>
      <c r="D272" s="9" t="s">
        <v>122</v>
      </c>
      <c r="E272" s="16">
        <v>43585</v>
      </c>
      <c r="F272" s="12">
        <v>4.5200000000000005</v>
      </c>
      <c r="G272" s="17">
        <v>43635</v>
      </c>
      <c r="H272" s="12">
        <f>F272*0.4</f>
        <v>1.8080000000000003</v>
      </c>
      <c r="I272" s="11">
        <f t="shared" si="20"/>
        <v>2</v>
      </c>
      <c r="J272" s="18">
        <f t="shared" si="21"/>
        <v>-542.40000000000009</v>
      </c>
      <c r="K272" s="19">
        <f t="shared" si="22"/>
        <v>-0.6</v>
      </c>
      <c r="L272" s="20">
        <f t="shared" si="23"/>
        <v>104870.8</v>
      </c>
      <c r="M272" s="9">
        <f t="shared" si="24"/>
        <v>50</v>
      </c>
      <c r="N272" s="21"/>
    </row>
    <row r="273" spans="1:14" s="13" customFormat="1" ht="12" x14ac:dyDescent="0.15">
      <c r="A273" s="13" t="s">
        <v>15</v>
      </c>
      <c r="B273" s="23" t="s">
        <v>331</v>
      </c>
      <c r="C273" s="15" t="s">
        <v>120</v>
      </c>
      <c r="D273" s="9" t="s">
        <v>47</v>
      </c>
      <c r="E273" s="16">
        <v>43585</v>
      </c>
      <c r="F273" s="12">
        <v>2.02</v>
      </c>
      <c r="G273" s="17">
        <v>43591</v>
      </c>
      <c r="H273" s="12">
        <v>3.87</v>
      </c>
      <c r="I273" s="11">
        <f t="shared" si="20"/>
        <v>5</v>
      </c>
      <c r="J273" s="18">
        <f t="shared" si="21"/>
        <v>925</v>
      </c>
      <c r="K273" s="19">
        <f t="shared" si="22"/>
        <v>0.91584158415841588</v>
      </c>
      <c r="L273" s="20">
        <f t="shared" si="23"/>
        <v>105795.8</v>
      </c>
      <c r="M273" s="9">
        <f t="shared" si="24"/>
        <v>6</v>
      </c>
      <c r="N273" s="21"/>
    </row>
    <row r="274" spans="1:14" s="13" customFormat="1" ht="12" x14ac:dyDescent="0.15">
      <c r="A274" s="13" t="s">
        <v>27</v>
      </c>
      <c r="B274" s="23" t="s">
        <v>311</v>
      </c>
      <c r="C274" s="15" t="s">
        <v>120</v>
      </c>
      <c r="D274" s="9" t="s">
        <v>57</v>
      </c>
      <c r="E274" s="16">
        <v>43586</v>
      </c>
      <c r="F274" s="12">
        <v>2.1800000000000002</v>
      </c>
      <c r="G274" s="17">
        <v>43623</v>
      </c>
      <c r="H274" s="12">
        <v>3.05</v>
      </c>
      <c r="I274" s="11">
        <f t="shared" si="20"/>
        <v>5</v>
      </c>
      <c r="J274" s="18">
        <f t="shared" si="21"/>
        <v>434.99999999999977</v>
      </c>
      <c r="K274" s="19">
        <f t="shared" si="22"/>
        <v>0.39908256880733928</v>
      </c>
      <c r="L274" s="20">
        <f t="shared" si="23"/>
        <v>106230.8</v>
      </c>
      <c r="M274" s="9">
        <f t="shared" si="24"/>
        <v>37</v>
      </c>
      <c r="N274" s="21"/>
    </row>
    <row r="275" spans="1:14" s="13" customFormat="1" ht="12" x14ac:dyDescent="0.15">
      <c r="A275" s="13" t="s">
        <v>29</v>
      </c>
      <c r="B275" s="13" t="s">
        <v>300</v>
      </c>
      <c r="C275" s="15" t="s">
        <v>120</v>
      </c>
      <c r="D275" s="9" t="s">
        <v>31</v>
      </c>
      <c r="E275" s="16">
        <v>43587</v>
      </c>
      <c r="F275" s="12">
        <v>1.66</v>
      </c>
      <c r="G275" s="17">
        <v>43595</v>
      </c>
      <c r="H275" s="12">
        <v>4.0599999999999996</v>
      </c>
      <c r="I275" s="11">
        <f t="shared" si="20"/>
        <v>7</v>
      </c>
      <c r="J275" s="18">
        <f t="shared" si="21"/>
        <v>1679.9999999999998</v>
      </c>
      <c r="K275" s="19">
        <f t="shared" si="22"/>
        <v>1.4457831325301203</v>
      </c>
      <c r="L275" s="20">
        <f t="shared" si="23"/>
        <v>107910.8</v>
      </c>
      <c r="M275" s="9">
        <f t="shared" si="24"/>
        <v>8</v>
      </c>
      <c r="N275" s="21"/>
    </row>
    <row r="276" spans="1:14" s="13" customFormat="1" ht="12" x14ac:dyDescent="0.15">
      <c r="A276" s="13" t="s">
        <v>49</v>
      </c>
      <c r="B276" s="23" t="s">
        <v>327</v>
      </c>
      <c r="C276" s="15" t="s">
        <v>120</v>
      </c>
      <c r="D276" s="9" t="s">
        <v>77</v>
      </c>
      <c r="E276" s="16">
        <v>43593</v>
      </c>
      <c r="F276" s="12">
        <v>4.22</v>
      </c>
      <c r="G276" s="17">
        <v>43605</v>
      </c>
      <c r="H276" s="12">
        <f>F276*0.4</f>
        <v>1.6879999999999999</v>
      </c>
      <c r="I276" s="11">
        <f t="shared" si="20"/>
        <v>2</v>
      </c>
      <c r="J276" s="18">
        <f t="shared" si="21"/>
        <v>-506.4</v>
      </c>
      <c r="K276" s="19">
        <f t="shared" si="22"/>
        <v>-0.60000000000000009</v>
      </c>
      <c r="L276" s="20">
        <f t="shared" si="23"/>
        <v>107404.40000000001</v>
      </c>
      <c r="M276" s="9">
        <f t="shared" si="24"/>
        <v>12</v>
      </c>
      <c r="N276" s="21"/>
    </row>
    <row r="277" spans="1:14" s="13" customFormat="1" ht="12" x14ac:dyDescent="0.15">
      <c r="A277" s="13" t="s">
        <v>42</v>
      </c>
      <c r="B277" s="23" t="s">
        <v>313</v>
      </c>
      <c r="C277" s="15" t="s">
        <v>120</v>
      </c>
      <c r="D277" s="9" t="s">
        <v>69</v>
      </c>
      <c r="E277" s="16">
        <v>43598</v>
      </c>
      <c r="F277" s="12">
        <v>2.35</v>
      </c>
      <c r="G277" s="17">
        <v>43601</v>
      </c>
      <c r="H277" s="12">
        <v>3.2</v>
      </c>
      <c r="I277" s="11">
        <f t="shared" si="20"/>
        <v>5</v>
      </c>
      <c r="J277" s="18">
        <f t="shared" si="21"/>
        <v>425</v>
      </c>
      <c r="K277" s="19">
        <f t="shared" si="22"/>
        <v>0.36170212765957449</v>
      </c>
      <c r="L277" s="20">
        <f t="shared" si="23"/>
        <v>107829.40000000001</v>
      </c>
      <c r="M277" s="9">
        <f t="shared" si="24"/>
        <v>3</v>
      </c>
      <c r="N277" s="21"/>
    </row>
    <row r="278" spans="1:14" s="13" customFormat="1" ht="12" x14ac:dyDescent="0.15">
      <c r="A278" s="23" t="s">
        <v>262</v>
      </c>
      <c r="B278" s="23" t="s">
        <v>318</v>
      </c>
      <c r="C278" s="15" t="s">
        <v>120</v>
      </c>
      <c r="D278" s="9" t="s">
        <v>242</v>
      </c>
      <c r="E278" s="16">
        <v>43601</v>
      </c>
      <c r="F278" s="12">
        <v>1.86</v>
      </c>
      <c r="G278" s="25">
        <v>43605</v>
      </c>
      <c r="H278" s="12">
        <v>3.7</v>
      </c>
      <c r="I278" s="11">
        <f t="shared" si="20"/>
        <v>6</v>
      </c>
      <c r="J278" s="18">
        <f t="shared" si="21"/>
        <v>1104</v>
      </c>
      <c r="K278" s="19">
        <f t="shared" si="22"/>
        <v>0.989247311827957</v>
      </c>
      <c r="L278" s="20">
        <f t="shared" si="23"/>
        <v>108933.40000000001</v>
      </c>
      <c r="M278" s="9">
        <f t="shared" si="24"/>
        <v>4</v>
      </c>
      <c r="N278" s="16"/>
    </row>
    <row r="279" spans="1:14" s="13" customFormat="1" ht="12" x14ac:dyDescent="0.15">
      <c r="A279" s="13" t="s">
        <v>42</v>
      </c>
      <c r="B279" s="23" t="s">
        <v>313</v>
      </c>
      <c r="C279" s="15" t="s">
        <v>123</v>
      </c>
      <c r="D279" s="9" t="s">
        <v>69</v>
      </c>
      <c r="E279" s="16">
        <v>43605</v>
      </c>
      <c r="F279" s="12">
        <v>3.7</v>
      </c>
      <c r="G279" s="17">
        <v>43636</v>
      </c>
      <c r="H279" s="12">
        <v>4.6500000000000004</v>
      </c>
      <c r="I279" s="11">
        <f t="shared" si="20"/>
        <v>3</v>
      </c>
      <c r="J279" s="18">
        <f t="shared" si="21"/>
        <v>285.00000000000006</v>
      </c>
      <c r="K279" s="19">
        <f t="shared" si="22"/>
        <v>0.2567567567567568</v>
      </c>
      <c r="L279" s="20">
        <f t="shared" si="23"/>
        <v>109218.40000000001</v>
      </c>
      <c r="M279" s="9">
        <f t="shared" si="24"/>
        <v>31</v>
      </c>
      <c r="N279" s="21"/>
    </row>
    <row r="280" spans="1:14" s="13" customFormat="1" ht="12" x14ac:dyDescent="0.15">
      <c r="A280" s="13" t="s">
        <v>41</v>
      </c>
      <c r="B280" s="23" t="s">
        <v>316</v>
      </c>
      <c r="C280" s="15" t="s">
        <v>123</v>
      </c>
      <c r="D280" s="9" t="s">
        <v>81</v>
      </c>
      <c r="E280" s="16">
        <v>43606</v>
      </c>
      <c r="F280" s="12">
        <v>3.5100000000000002</v>
      </c>
      <c r="G280" s="17">
        <v>43623</v>
      </c>
      <c r="H280" s="12">
        <v>4.8499999999999996</v>
      </c>
      <c r="I280" s="11">
        <f t="shared" si="20"/>
        <v>3</v>
      </c>
      <c r="J280" s="18">
        <f t="shared" si="21"/>
        <v>401.99999999999977</v>
      </c>
      <c r="K280" s="19">
        <f t="shared" si="22"/>
        <v>0.38176638176638156</v>
      </c>
      <c r="L280" s="20">
        <f t="shared" si="23"/>
        <v>109620.40000000001</v>
      </c>
      <c r="M280" s="9">
        <f t="shared" si="24"/>
        <v>17</v>
      </c>
      <c r="N280" s="21"/>
    </row>
    <row r="281" spans="1:14" s="13" customFormat="1" ht="12" x14ac:dyDescent="0.15">
      <c r="A281" s="13" t="s">
        <v>29</v>
      </c>
      <c r="B281" s="13" t="s">
        <v>300</v>
      </c>
      <c r="C281" s="15" t="s">
        <v>123</v>
      </c>
      <c r="D281" s="9" t="s">
        <v>124</v>
      </c>
      <c r="E281" s="16">
        <v>43608</v>
      </c>
      <c r="F281" s="12">
        <v>1.05</v>
      </c>
      <c r="G281" s="17">
        <v>43620</v>
      </c>
      <c r="H281" s="12">
        <v>1.93</v>
      </c>
      <c r="I281" s="11">
        <f t="shared" si="20"/>
        <v>11</v>
      </c>
      <c r="J281" s="18">
        <f t="shared" si="21"/>
        <v>968</v>
      </c>
      <c r="K281" s="19">
        <f t="shared" si="22"/>
        <v>0.838095238095238</v>
      </c>
      <c r="L281" s="20">
        <f t="shared" si="23"/>
        <v>110588.40000000001</v>
      </c>
      <c r="M281" s="9">
        <f t="shared" si="24"/>
        <v>12</v>
      </c>
      <c r="N281" s="21"/>
    </row>
    <row r="282" spans="1:14" s="13" customFormat="1" ht="12" x14ac:dyDescent="0.15">
      <c r="A282" s="13" t="s">
        <v>29</v>
      </c>
      <c r="B282" s="13" t="s">
        <v>300</v>
      </c>
      <c r="C282" s="15" t="s">
        <v>123</v>
      </c>
      <c r="D282" s="9" t="s">
        <v>50</v>
      </c>
      <c r="E282" s="16">
        <v>43627</v>
      </c>
      <c r="F282" s="12">
        <v>0.96</v>
      </c>
      <c r="G282" s="17">
        <v>43634</v>
      </c>
      <c r="H282" s="12">
        <v>1.55</v>
      </c>
      <c r="I282" s="11">
        <f t="shared" si="20"/>
        <v>12</v>
      </c>
      <c r="J282" s="18">
        <f t="shared" si="21"/>
        <v>708.00000000000011</v>
      </c>
      <c r="K282" s="19">
        <f t="shared" si="22"/>
        <v>0.61458333333333348</v>
      </c>
      <c r="L282" s="20">
        <f t="shared" si="23"/>
        <v>111296.40000000001</v>
      </c>
      <c r="M282" s="9">
        <f t="shared" si="24"/>
        <v>7</v>
      </c>
      <c r="N282" s="14"/>
    </row>
    <row r="283" spans="1:14" s="13" customFormat="1" ht="12" x14ac:dyDescent="0.15">
      <c r="A283" s="13" t="s">
        <v>17</v>
      </c>
      <c r="B283" s="23" t="s">
        <v>305</v>
      </c>
      <c r="C283" s="15" t="s">
        <v>123</v>
      </c>
      <c r="D283" s="9" t="s">
        <v>85</v>
      </c>
      <c r="E283" s="16">
        <v>43627</v>
      </c>
      <c r="F283" s="12">
        <v>1.68</v>
      </c>
      <c r="G283" s="17">
        <v>43648</v>
      </c>
      <c r="H283" s="12">
        <f>F283*0.4</f>
        <v>0.67200000000000004</v>
      </c>
      <c r="I283" s="11">
        <f t="shared" si="20"/>
        <v>7</v>
      </c>
      <c r="J283" s="18">
        <f t="shared" si="21"/>
        <v>-705.6</v>
      </c>
      <c r="K283" s="19">
        <f t="shared" si="22"/>
        <v>-0.6</v>
      </c>
      <c r="L283" s="20">
        <f t="shared" si="23"/>
        <v>110590.8</v>
      </c>
      <c r="M283" s="9">
        <f t="shared" si="24"/>
        <v>21</v>
      </c>
      <c r="N283" s="21"/>
    </row>
    <row r="284" spans="1:14" s="13" customFormat="1" ht="12" x14ac:dyDescent="0.15">
      <c r="A284" s="13" t="s">
        <v>64</v>
      </c>
      <c r="B284" s="23" t="s">
        <v>340</v>
      </c>
      <c r="C284" s="15" t="s">
        <v>123</v>
      </c>
      <c r="D284" s="15" t="s">
        <v>24</v>
      </c>
      <c r="E284" s="16">
        <v>43627</v>
      </c>
      <c r="F284" s="12">
        <v>1.19</v>
      </c>
      <c r="G284" s="17">
        <v>43636</v>
      </c>
      <c r="H284" s="12">
        <v>2.04</v>
      </c>
      <c r="I284" s="11">
        <f t="shared" si="20"/>
        <v>10</v>
      </c>
      <c r="J284" s="18">
        <f t="shared" si="21"/>
        <v>850</v>
      </c>
      <c r="K284" s="19">
        <f t="shared" si="22"/>
        <v>0.71428571428571441</v>
      </c>
      <c r="L284" s="20">
        <f t="shared" si="23"/>
        <v>111440.8</v>
      </c>
      <c r="M284" s="9">
        <f t="shared" si="24"/>
        <v>9</v>
      </c>
      <c r="N284" s="21"/>
    </row>
    <row r="285" spans="1:14" s="13" customFormat="1" ht="12" x14ac:dyDescent="0.15">
      <c r="A285" s="13" t="s">
        <v>46</v>
      </c>
      <c r="B285" s="23" t="s">
        <v>314</v>
      </c>
      <c r="C285" s="15" t="s">
        <v>123</v>
      </c>
      <c r="D285" s="9" t="s">
        <v>67</v>
      </c>
      <c r="E285" s="16">
        <v>43628</v>
      </c>
      <c r="F285" s="12">
        <v>5.5200000000000005</v>
      </c>
      <c r="G285" s="17">
        <v>43634</v>
      </c>
      <c r="H285" s="12">
        <v>8.3000000000000007</v>
      </c>
      <c r="I285" s="11">
        <f t="shared" si="20"/>
        <v>2</v>
      </c>
      <c r="J285" s="18">
        <f t="shared" si="21"/>
        <v>556</v>
      </c>
      <c r="K285" s="19">
        <f t="shared" si="22"/>
        <v>0.50362318840579712</v>
      </c>
      <c r="L285" s="20">
        <f t="shared" si="23"/>
        <v>111996.8</v>
      </c>
      <c r="M285" s="9">
        <f t="shared" si="24"/>
        <v>6</v>
      </c>
      <c r="N285" s="21"/>
    </row>
    <row r="286" spans="1:14" s="13" customFormat="1" ht="12" x14ac:dyDescent="0.15">
      <c r="A286" s="13" t="s">
        <v>32</v>
      </c>
      <c r="B286" s="23" t="s">
        <v>339</v>
      </c>
      <c r="C286" s="15" t="s">
        <v>123</v>
      </c>
      <c r="D286" s="9" t="s">
        <v>24</v>
      </c>
      <c r="E286" s="16">
        <v>43628</v>
      </c>
      <c r="F286" s="12">
        <v>3.9</v>
      </c>
      <c r="G286" s="17">
        <v>43634</v>
      </c>
      <c r="H286" s="12">
        <v>5.54</v>
      </c>
      <c r="I286" s="11">
        <f t="shared" si="20"/>
        <v>3</v>
      </c>
      <c r="J286" s="18">
        <f t="shared" si="21"/>
        <v>492</v>
      </c>
      <c r="K286" s="19">
        <f t="shared" si="22"/>
        <v>0.42051282051282057</v>
      </c>
      <c r="L286" s="20">
        <f t="shared" si="23"/>
        <v>112488.8</v>
      </c>
      <c r="M286" s="9">
        <f t="shared" si="24"/>
        <v>6</v>
      </c>
      <c r="N286" s="14"/>
    </row>
    <row r="287" spans="1:14" s="13" customFormat="1" ht="12" x14ac:dyDescent="0.15">
      <c r="A287" s="23" t="s">
        <v>228</v>
      </c>
      <c r="B287" s="23" t="s">
        <v>315</v>
      </c>
      <c r="C287" s="15" t="s">
        <v>123</v>
      </c>
      <c r="D287" s="9" t="s">
        <v>266</v>
      </c>
      <c r="E287" s="16">
        <v>43634</v>
      </c>
      <c r="F287" s="12">
        <v>1.67</v>
      </c>
      <c r="G287" s="25">
        <v>43648</v>
      </c>
      <c r="H287" s="12">
        <v>1.31</v>
      </c>
      <c r="I287" s="11">
        <f t="shared" si="20"/>
        <v>7</v>
      </c>
      <c r="J287" s="18">
        <f t="shared" si="21"/>
        <v>-251.99999999999991</v>
      </c>
      <c r="K287" s="19">
        <f t="shared" si="22"/>
        <v>-0.21556886227544902</v>
      </c>
      <c r="L287" s="20">
        <f t="shared" si="23"/>
        <v>112236.8</v>
      </c>
      <c r="M287" s="9">
        <f t="shared" si="24"/>
        <v>14</v>
      </c>
      <c r="N287" s="16"/>
    </row>
    <row r="288" spans="1:14" s="13" customFormat="1" ht="12" x14ac:dyDescent="0.15">
      <c r="A288" s="13" t="s">
        <v>41</v>
      </c>
      <c r="B288" s="23" t="s">
        <v>316</v>
      </c>
      <c r="C288" s="15" t="s">
        <v>125</v>
      </c>
      <c r="D288" s="9" t="s">
        <v>24</v>
      </c>
      <c r="E288" s="16">
        <v>43634</v>
      </c>
      <c r="F288" s="12">
        <v>2.87</v>
      </c>
      <c r="G288" s="17">
        <v>43637</v>
      </c>
      <c r="H288" s="12">
        <v>3.75</v>
      </c>
      <c r="I288" s="11">
        <f t="shared" si="20"/>
        <v>4</v>
      </c>
      <c r="J288" s="18">
        <f t="shared" si="21"/>
        <v>351.99999999999994</v>
      </c>
      <c r="K288" s="19">
        <f t="shared" si="22"/>
        <v>0.30662020905923343</v>
      </c>
      <c r="L288" s="20">
        <f t="shared" si="23"/>
        <v>112588.8</v>
      </c>
      <c r="M288" s="9">
        <f t="shared" si="24"/>
        <v>3</v>
      </c>
      <c r="N288" s="21"/>
    </row>
    <row r="289" spans="1:14" s="13" customFormat="1" ht="12" x14ac:dyDescent="0.15">
      <c r="A289" s="13" t="s">
        <v>49</v>
      </c>
      <c r="B289" s="23" t="s">
        <v>327</v>
      </c>
      <c r="C289" s="15" t="s">
        <v>125</v>
      </c>
      <c r="D289" s="9" t="s">
        <v>78</v>
      </c>
      <c r="E289" s="16">
        <v>43636</v>
      </c>
      <c r="F289" s="12">
        <v>5.3</v>
      </c>
      <c r="G289" s="17">
        <v>43640</v>
      </c>
      <c r="H289" s="12">
        <v>5.5</v>
      </c>
      <c r="I289" s="11">
        <f t="shared" si="20"/>
        <v>2</v>
      </c>
      <c r="J289" s="18">
        <f t="shared" si="21"/>
        <v>40.000000000000036</v>
      </c>
      <c r="K289" s="19">
        <f t="shared" si="22"/>
        <v>3.7735849056603807E-2</v>
      </c>
      <c r="L289" s="20">
        <f t="shared" si="23"/>
        <v>112628.8</v>
      </c>
      <c r="M289" s="9">
        <f t="shared" si="24"/>
        <v>4</v>
      </c>
      <c r="N289" s="14"/>
    </row>
    <row r="290" spans="1:14" s="13" customFormat="1" ht="12" x14ac:dyDescent="0.15">
      <c r="A290" s="13" t="s">
        <v>37</v>
      </c>
      <c r="B290" s="23" t="s">
        <v>302</v>
      </c>
      <c r="C290" s="15" t="s">
        <v>125</v>
      </c>
      <c r="D290" s="9" t="s">
        <v>40</v>
      </c>
      <c r="E290" s="16">
        <v>43637</v>
      </c>
      <c r="F290" s="12">
        <v>1.79</v>
      </c>
      <c r="G290" s="17">
        <v>43654</v>
      </c>
      <c r="H290" s="12">
        <v>1.3</v>
      </c>
      <c r="I290" s="11">
        <f t="shared" si="20"/>
        <v>6</v>
      </c>
      <c r="J290" s="18">
        <f t="shared" si="21"/>
        <v>-294</v>
      </c>
      <c r="K290" s="19">
        <f t="shared" si="22"/>
        <v>-0.27374301675977653</v>
      </c>
      <c r="L290" s="20">
        <f t="shared" si="23"/>
        <v>112334.8</v>
      </c>
      <c r="M290" s="9">
        <f t="shared" si="24"/>
        <v>17</v>
      </c>
      <c r="N290" s="21"/>
    </row>
    <row r="291" spans="1:14" s="13" customFormat="1" ht="12" x14ac:dyDescent="0.15">
      <c r="A291" s="13" t="s">
        <v>178</v>
      </c>
      <c r="B291" s="13" t="s">
        <v>280</v>
      </c>
      <c r="C291" s="15" t="s">
        <v>125</v>
      </c>
      <c r="D291" s="9" t="s">
        <v>43</v>
      </c>
      <c r="E291" s="16">
        <v>43640</v>
      </c>
      <c r="F291" s="12">
        <v>2.98</v>
      </c>
      <c r="G291" s="17">
        <v>43644</v>
      </c>
      <c r="H291" s="12">
        <v>4.17</v>
      </c>
      <c r="I291" s="11">
        <f t="shared" si="20"/>
        <v>4</v>
      </c>
      <c r="J291" s="18">
        <f t="shared" si="21"/>
        <v>476</v>
      </c>
      <c r="K291" s="19">
        <f t="shared" si="22"/>
        <v>0.39932885906040266</v>
      </c>
      <c r="L291" s="20">
        <f t="shared" si="23"/>
        <v>112810.8</v>
      </c>
      <c r="M291" s="9">
        <f t="shared" si="24"/>
        <v>4</v>
      </c>
      <c r="N291" s="21"/>
    </row>
    <row r="292" spans="1:14" s="13" customFormat="1" ht="12" x14ac:dyDescent="0.15">
      <c r="A292" s="13" t="s">
        <v>185</v>
      </c>
      <c r="B292" s="13" t="s">
        <v>288</v>
      </c>
      <c r="C292" s="15" t="s">
        <v>125</v>
      </c>
      <c r="D292" s="9" t="s">
        <v>35</v>
      </c>
      <c r="E292" s="16">
        <v>43640</v>
      </c>
      <c r="F292" s="12">
        <v>2.4900000000000002</v>
      </c>
      <c r="G292" s="17">
        <v>43656</v>
      </c>
      <c r="H292" s="12">
        <v>3.8</v>
      </c>
      <c r="I292" s="11">
        <f t="shared" si="20"/>
        <v>4</v>
      </c>
      <c r="J292" s="18">
        <f t="shared" si="21"/>
        <v>523.99999999999989</v>
      </c>
      <c r="K292" s="19">
        <f t="shared" si="22"/>
        <v>0.5261044176706825</v>
      </c>
      <c r="L292" s="20">
        <f t="shared" si="23"/>
        <v>113334.8</v>
      </c>
      <c r="M292" s="9">
        <f t="shared" si="24"/>
        <v>16</v>
      </c>
      <c r="N292" s="14"/>
    </row>
    <row r="293" spans="1:14" s="13" customFormat="1" ht="12" x14ac:dyDescent="0.15">
      <c r="A293" s="13" t="s">
        <v>46</v>
      </c>
      <c r="B293" s="23" t="s">
        <v>314</v>
      </c>
      <c r="C293" s="15" t="s">
        <v>125</v>
      </c>
      <c r="D293" s="9" t="s">
        <v>63</v>
      </c>
      <c r="E293" s="16">
        <v>43640</v>
      </c>
      <c r="F293" s="12">
        <v>4.7</v>
      </c>
      <c r="G293" s="17">
        <v>43642</v>
      </c>
      <c r="H293" s="12">
        <v>7.9</v>
      </c>
      <c r="I293" s="11">
        <f t="shared" si="20"/>
        <v>2</v>
      </c>
      <c r="J293" s="18">
        <f t="shared" si="21"/>
        <v>640</v>
      </c>
      <c r="K293" s="19">
        <f t="shared" si="22"/>
        <v>0.68085106382978722</v>
      </c>
      <c r="L293" s="20">
        <f t="shared" si="23"/>
        <v>113974.8</v>
      </c>
      <c r="M293" s="9">
        <f t="shared" si="24"/>
        <v>2</v>
      </c>
      <c r="N293" s="21"/>
    </row>
    <row r="294" spans="1:14" s="13" customFormat="1" ht="12" x14ac:dyDescent="0.15">
      <c r="A294" s="13" t="s">
        <v>44</v>
      </c>
      <c r="B294" s="23" t="s">
        <v>321</v>
      </c>
      <c r="C294" s="15" t="s">
        <v>125</v>
      </c>
      <c r="D294" s="9" t="s">
        <v>68</v>
      </c>
      <c r="E294" s="16">
        <v>43640</v>
      </c>
      <c r="F294" s="12">
        <v>5.22</v>
      </c>
      <c r="G294" s="17">
        <v>43654</v>
      </c>
      <c r="H294" s="12">
        <v>4.4000000000000004</v>
      </c>
      <c r="I294" s="11">
        <f t="shared" si="20"/>
        <v>2</v>
      </c>
      <c r="J294" s="18">
        <f t="shared" si="21"/>
        <v>-163.99999999999989</v>
      </c>
      <c r="K294" s="19">
        <f t="shared" si="22"/>
        <v>-0.15708812260536387</v>
      </c>
      <c r="L294" s="20">
        <f t="shared" si="23"/>
        <v>113810.8</v>
      </c>
      <c r="M294" s="9">
        <f t="shared" si="24"/>
        <v>14</v>
      </c>
      <c r="N294" s="21"/>
    </row>
    <row r="295" spans="1:14" s="13" customFormat="1" ht="12" x14ac:dyDescent="0.15">
      <c r="A295" s="13" t="s">
        <v>23</v>
      </c>
      <c r="B295" s="23" t="s">
        <v>328</v>
      </c>
      <c r="C295" s="15" t="s">
        <v>125</v>
      </c>
      <c r="D295" s="9" t="s">
        <v>24</v>
      </c>
      <c r="E295" s="16">
        <v>43641</v>
      </c>
      <c r="F295" s="12">
        <v>1.39</v>
      </c>
      <c r="G295" s="17">
        <v>43643</v>
      </c>
      <c r="H295" s="12">
        <v>2.57</v>
      </c>
      <c r="I295" s="11">
        <f t="shared" si="20"/>
        <v>8</v>
      </c>
      <c r="J295" s="18">
        <f t="shared" si="21"/>
        <v>944</v>
      </c>
      <c r="K295" s="19">
        <f t="shared" si="22"/>
        <v>0.84892086330935257</v>
      </c>
      <c r="L295" s="20">
        <f t="shared" si="23"/>
        <v>114754.8</v>
      </c>
      <c r="M295" s="9">
        <f t="shared" si="24"/>
        <v>2</v>
      </c>
      <c r="N295" s="14"/>
    </row>
    <row r="296" spans="1:14" s="13" customFormat="1" ht="12" x14ac:dyDescent="0.15">
      <c r="A296" s="13" t="s">
        <v>15</v>
      </c>
      <c r="B296" s="23" t="s">
        <v>331</v>
      </c>
      <c r="C296" s="15" t="s">
        <v>125</v>
      </c>
      <c r="D296" s="9" t="s">
        <v>77</v>
      </c>
      <c r="E296" s="16">
        <v>43642</v>
      </c>
      <c r="F296" s="12">
        <v>1.26</v>
      </c>
      <c r="G296" s="17">
        <v>43657</v>
      </c>
      <c r="H296" s="12">
        <v>3.25</v>
      </c>
      <c r="I296" s="11">
        <f t="shared" si="20"/>
        <v>9</v>
      </c>
      <c r="J296" s="18">
        <f t="shared" si="21"/>
        <v>1791</v>
      </c>
      <c r="K296" s="19">
        <f t="shared" si="22"/>
        <v>1.5793650793650793</v>
      </c>
      <c r="L296" s="20">
        <f t="shared" si="23"/>
        <v>116545.8</v>
      </c>
      <c r="M296" s="9">
        <f t="shared" si="24"/>
        <v>15</v>
      </c>
      <c r="N296" s="21"/>
    </row>
    <row r="297" spans="1:14" s="13" customFormat="1" ht="12" x14ac:dyDescent="0.15">
      <c r="A297" s="13" t="s">
        <v>46</v>
      </c>
      <c r="B297" s="23" t="s">
        <v>314</v>
      </c>
      <c r="C297" s="15" t="s">
        <v>125</v>
      </c>
      <c r="D297" s="9" t="s">
        <v>18</v>
      </c>
      <c r="E297" s="16">
        <v>43648</v>
      </c>
      <c r="F297" s="12">
        <v>3.2</v>
      </c>
      <c r="G297" s="17">
        <v>43657</v>
      </c>
      <c r="H297" s="12">
        <v>3.1</v>
      </c>
      <c r="I297" s="11">
        <f t="shared" si="20"/>
        <v>3</v>
      </c>
      <c r="J297" s="18">
        <f t="shared" si="21"/>
        <v>-30.000000000000028</v>
      </c>
      <c r="K297" s="19">
        <f t="shared" si="22"/>
        <v>-3.1250000000000028E-2</v>
      </c>
      <c r="L297" s="20">
        <f t="shared" si="23"/>
        <v>116515.8</v>
      </c>
      <c r="M297" s="9">
        <f t="shared" si="24"/>
        <v>9</v>
      </c>
      <c r="N297" s="21"/>
    </row>
    <row r="298" spans="1:14" s="13" customFormat="1" ht="12" x14ac:dyDescent="0.15">
      <c r="A298" s="13" t="s">
        <v>23</v>
      </c>
      <c r="B298" s="23" t="s">
        <v>328</v>
      </c>
      <c r="C298" s="15" t="s">
        <v>125</v>
      </c>
      <c r="D298" s="9" t="s">
        <v>54</v>
      </c>
      <c r="E298" s="16">
        <v>43648</v>
      </c>
      <c r="F298" s="12">
        <v>4.25</v>
      </c>
      <c r="G298" s="17">
        <v>43661</v>
      </c>
      <c r="H298" s="12">
        <v>6.3</v>
      </c>
      <c r="I298" s="11">
        <f t="shared" si="20"/>
        <v>2</v>
      </c>
      <c r="J298" s="18">
        <f t="shared" si="21"/>
        <v>409.99999999999994</v>
      </c>
      <c r="K298" s="19">
        <f t="shared" si="22"/>
        <v>0.48235294117647054</v>
      </c>
      <c r="L298" s="20">
        <f t="shared" si="23"/>
        <v>116925.8</v>
      </c>
      <c r="M298" s="9">
        <f t="shared" si="24"/>
        <v>13</v>
      </c>
      <c r="N298" s="21"/>
    </row>
    <row r="299" spans="1:14" s="13" customFormat="1" ht="12" x14ac:dyDescent="0.15">
      <c r="A299" s="13" t="s">
        <v>175</v>
      </c>
      <c r="B299" s="13" t="s">
        <v>297</v>
      </c>
      <c r="C299" s="15" t="s">
        <v>125</v>
      </c>
      <c r="D299" s="9" t="s">
        <v>22</v>
      </c>
      <c r="E299" s="16">
        <v>43649</v>
      </c>
      <c r="F299" s="12">
        <v>1.36</v>
      </c>
      <c r="G299" s="17">
        <v>43658</v>
      </c>
      <c r="H299" s="12">
        <v>1.7</v>
      </c>
      <c r="I299" s="11">
        <f t="shared" si="20"/>
        <v>8</v>
      </c>
      <c r="J299" s="18">
        <f t="shared" si="21"/>
        <v>271.99999999999989</v>
      </c>
      <c r="K299" s="19">
        <f t="shared" si="22"/>
        <v>0.24999999999999989</v>
      </c>
      <c r="L299" s="20">
        <f t="shared" si="23"/>
        <v>117197.8</v>
      </c>
      <c r="M299" s="9">
        <f t="shared" si="24"/>
        <v>9</v>
      </c>
      <c r="N299" s="21"/>
    </row>
    <row r="300" spans="1:14" s="13" customFormat="1" ht="12" x14ac:dyDescent="0.15">
      <c r="A300" s="13" t="s">
        <v>27</v>
      </c>
      <c r="B300" s="23" t="s">
        <v>311</v>
      </c>
      <c r="C300" s="15" t="s">
        <v>125</v>
      </c>
      <c r="D300" s="9" t="s">
        <v>35</v>
      </c>
      <c r="E300" s="16">
        <v>43654</v>
      </c>
      <c r="F300" s="12">
        <v>2.2600000000000002</v>
      </c>
      <c r="G300" s="17">
        <v>43665</v>
      </c>
      <c r="H300" s="12">
        <v>2.2000000000000002</v>
      </c>
      <c r="I300" s="11">
        <f t="shared" si="20"/>
        <v>5</v>
      </c>
      <c r="J300" s="18">
        <f t="shared" si="21"/>
        <v>-30.000000000000028</v>
      </c>
      <c r="K300" s="19">
        <f t="shared" si="22"/>
        <v>-2.6548672566371702E-2</v>
      </c>
      <c r="L300" s="20">
        <f t="shared" si="23"/>
        <v>117167.8</v>
      </c>
      <c r="M300" s="9">
        <f t="shared" si="24"/>
        <v>11</v>
      </c>
      <c r="N300" s="21"/>
    </row>
    <row r="301" spans="1:14" s="13" customFormat="1" ht="12" x14ac:dyDescent="0.15">
      <c r="A301" s="13" t="s">
        <v>49</v>
      </c>
      <c r="B301" s="23" t="s">
        <v>327</v>
      </c>
      <c r="C301" s="15" t="s">
        <v>125</v>
      </c>
      <c r="D301" s="9" t="s">
        <v>77</v>
      </c>
      <c r="E301" s="16">
        <v>43654</v>
      </c>
      <c r="F301" s="12">
        <v>4.3500000000000005</v>
      </c>
      <c r="G301" s="17">
        <v>43656</v>
      </c>
      <c r="H301" s="12">
        <v>5.07</v>
      </c>
      <c r="I301" s="11">
        <f t="shared" si="20"/>
        <v>2</v>
      </c>
      <c r="J301" s="18">
        <f t="shared" si="21"/>
        <v>143.99999999999994</v>
      </c>
      <c r="K301" s="19">
        <f t="shared" si="22"/>
        <v>0.16551724137931026</v>
      </c>
      <c r="L301" s="20">
        <f t="shared" si="23"/>
        <v>117311.8</v>
      </c>
      <c r="M301" s="9">
        <f t="shared" si="24"/>
        <v>2</v>
      </c>
      <c r="N301" s="21"/>
    </row>
    <row r="302" spans="1:14" s="13" customFormat="1" ht="12" x14ac:dyDescent="0.15">
      <c r="A302" s="13" t="s">
        <v>37</v>
      </c>
      <c r="B302" s="23" t="s">
        <v>302</v>
      </c>
      <c r="C302" s="15" t="s">
        <v>125</v>
      </c>
      <c r="D302" s="9" t="s">
        <v>61</v>
      </c>
      <c r="E302" s="16">
        <v>43657</v>
      </c>
      <c r="F302" s="12">
        <v>2.77</v>
      </c>
      <c r="G302" s="17">
        <v>43661</v>
      </c>
      <c r="H302" s="12">
        <v>5.57</v>
      </c>
      <c r="I302" s="11">
        <f t="shared" si="20"/>
        <v>4</v>
      </c>
      <c r="J302" s="18">
        <f t="shared" si="21"/>
        <v>1120</v>
      </c>
      <c r="K302" s="19">
        <f t="shared" si="22"/>
        <v>1.0108303249097474</v>
      </c>
      <c r="L302" s="20">
        <f t="shared" si="23"/>
        <v>118431.8</v>
      </c>
      <c r="M302" s="9">
        <f t="shared" si="24"/>
        <v>4</v>
      </c>
      <c r="N302" s="14"/>
    </row>
    <row r="303" spans="1:14" s="13" customFormat="1" ht="12" x14ac:dyDescent="0.15">
      <c r="A303" s="13" t="s">
        <v>44</v>
      </c>
      <c r="B303" s="23" t="s">
        <v>321</v>
      </c>
      <c r="C303" s="15" t="s">
        <v>125</v>
      </c>
      <c r="D303" s="9" t="s">
        <v>126</v>
      </c>
      <c r="E303" s="16">
        <v>43657</v>
      </c>
      <c r="F303" s="12">
        <v>4.1500000000000004</v>
      </c>
      <c r="G303" s="17">
        <v>43661</v>
      </c>
      <c r="H303" s="12">
        <v>6</v>
      </c>
      <c r="I303" s="11">
        <f t="shared" si="20"/>
        <v>2</v>
      </c>
      <c r="J303" s="18">
        <f t="shared" si="21"/>
        <v>369.99999999999994</v>
      </c>
      <c r="K303" s="19">
        <f t="shared" si="22"/>
        <v>0.44578313253012036</v>
      </c>
      <c r="L303" s="20">
        <f t="shared" si="23"/>
        <v>118801.8</v>
      </c>
      <c r="M303" s="9">
        <f t="shared" si="24"/>
        <v>4</v>
      </c>
      <c r="N303" s="21"/>
    </row>
    <row r="304" spans="1:14" s="13" customFormat="1" ht="12" x14ac:dyDescent="0.15">
      <c r="A304" s="13" t="s">
        <v>39</v>
      </c>
      <c r="B304" s="23" t="s">
        <v>307</v>
      </c>
      <c r="C304" s="15" t="s">
        <v>125</v>
      </c>
      <c r="D304" s="9" t="s">
        <v>60</v>
      </c>
      <c r="E304" s="16">
        <v>43658</v>
      </c>
      <c r="F304" s="12">
        <v>1.3800000000000001</v>
      </c>
      <c r="G304" s="17">
        <v>43672</v>
      </c>
      <c r="H304" s="12">
        <v>1.7</v>
      </c>
      <c r="I304" s="11">
        <f t="shared" si="20"/>
        <v>8</v>
      </c>
      <c r="J304" s="18">
        <f t="shared" si="21"/>
        <v>255.99999999999989</v>
      </c>
      <c r="K304" s="19">
        <f t="shared" si="22"/>
        <v>0.23188405797101436</v>
      </c>
      <c r="L304" s="20">
        <f t="shared" si="23"/>
        <v>119057.8</v>
      </c>
      <c r="M304" s="9">
        <f t="shared" si="24"/>
        <v>14</v>
      </c>
      <c r="N304" s="21"/>
    </row>
    <row r="305" spans="1:14" s="13" customFormat="1" ht="12" x14ac:dyDescent="0.15">
      <c r="A305" s="13" t="s">
        <v>19</v>
      </c>
      <c r="B305" s="23" t="s">
        <v>312</v>
      </c>
      <c r="C305" s="15" t="s">
        <v>125</v>
      </c>
      <c r="D305" s="9" t="s">
        <v>87</v>
      </c>
      <c r="E305" s="16">
        <v>43658</v>
      </c>
      <c r="F305" s="12">
        <v>4.66</v>
      </c>
      <c r="G305" s="17">
        <v>43664</v>
      </c>
      <c r="H305" s="12">
        <f>F305*0.4</f>
        <v>1.8640000000000001</v>
      </c>
      <c r="I305" s="11">
        <f t="shared" si="20"/>
        <v>2</v>
      </c>
      <c r="J305" s="18">
        <f t="shared" si="21"/>
        <v>-559.20000000000005</v>
      </c>
      <c r="K305" s="19">
        <f t="shared" si="22"/>
        <v>-0.60000000000000009</v>
      </c>
      <c r="L305" s="20">
        <f t="shared" si="23"/>
        <v>118498.6</v>
      </c>
      <c r="M305" s="9">
        <f t="shared" si="24"/>
        <v>6</v>
      </c>
      <c r="N305" s="21"/>
    </row>
    <row r="306" spans="1:14" s="13" customFormat="1" ht="12" x14ac:dyDescent="0.15">
      <c r="A306" s="13" t="s">
        <v>96</v>
      </c>
      <c r="B306" s="13" t="s">
        <v>299</v>
      </c>
      <c r="C306" s="15" t="s">
        <v>127</v>
      </c>
      <c r="D306" s="9" t="s">
        <v>24</v>
      </c>
      <c r="E306" s="16">
        <v>43661</v>
      </c>
      <c r="F306" s="12">
        <v>3.14</v>
      </c>
      <c r="G306" s="17">
        <v>43679</v>
      </c>
      <c r="H306" s="12">
        <v>4.5</v>
      </c>
      <c r="I306" s="11">
        <f t="shared" si="20"/>
        <v>3</v>
      </c>
      <c r="J306" s="18">
        <f t="shared" si="21"/>
        <v>408</v>
      </c>
      <c r="K306" s="19">
        <f t="shared" si="22"/>
        <v>0.43312101910828021</v>
      </c>
      <c r="L306" s="20">
        <f t="shared" si="23"/>
        <v>118906.6</v>
      </c>
      <c r="M306" s="9">
        <f t="shared" si="24"/>
        <v>18</v>
      </c>
      <c r="N306" s="21"/>
    </row>
    <row r="307" spans="1:14" s="13" customFormat="1" ht="12" x14ac:dyDescent="0.15">
      <c r="A307" s="13" t="s">
        <v>17</v>
      </c>
      <c r="B307" s="23" t="s">
        <v>305</v>
      </c>
      <c r="C307" s="15" t="s">
        <v>127</v>
      </c>
      <c r="D307" s="9" t="s">
        <v>62</v>
      </c>
      <c r="E307" s="16">
        <v>43662</v>
      </c>
      <c r="F307" s="12">
        <v>1.87</v>
      </c>
      <c r="G307" s="17">
        <v>43682</v>
      </c>
      <c r="H307" s="12">
        <v>1.4</v>
      </c>
      <c r="I307" s="11">
        <f t="shared" si="20"/>
        <v>6</v>
      </c>
      <c r="J307" s="18">
        <f t="shared" si="21"/>
        <v>-282.00000000000011</v>
      </c>
      <c r="K307" s="19">
        <f t="shared" si="22"/>
        <v>-0.25133689839572204</v>
      </c>
      <c r="L307" s="20">
        <f t="shared" si="23"/>
        <v>118624.6</v>
      </c>
      <c r="M307" s="9">
        <f t="shared" si="24"/>
        <v>20</v>
      </c>
      <c r="N307" s="21"/>
    </row>
    <row r="308" spans="1:14" s="13" customFormat="1" ht="12" x14ac:dyDescent="0.15">
      <c r="A308" s="13" t="s">
        <v>46</v>
      </c>
      <c r="B308" s="23" t="s">
        <v>314</v>
      </c>
      <c r="C308" s="15" t="s">
        <v>127</v>
      </c>
      <c r="D308" s="9" t="s">
        <v>61</v>
      </c>
      <c r="E308" s="16">
        <v>43662</v>
      </c>
      <c r="F308" s="12">
        <v>2.7800000000000002</v>
      </c>
      <c r="G308" s="17">
        <v>43664</v>
      </c>
      <c r="H308" s="12">
        <v>3.6</v>
      </c>
      <c r="I308" s="11">
        <f t="shared" si="20"/>
        <v>4</v>
      </c>
      <c r="J308" s="18">
        <f t="shared" si="21"/>
        <v>327.99999999999994</v>
      </c>
      <c r="K308" s="19">
        <f t="shared" si="22"/>
        <v>0.29496402877697836</v>
      </c>
      <c r="L308" s="20">
        <f t="shared" si="23"/>
        <v>118952.6</v>
      </c>
      <c r="M308" s="9">
        <f t="shared" si="24"/>
        <v>2</v>
      </c>
      <c r="N308" s="21"/>
    </row>
    <row r="309" spans="1:14" s="13" customFormat="1" ht="12" x14ac:dyDescent="0.15">
      <c r="A309" s="13" t="s">
        <v>21</v>
      </c>
      <c r="B309" s="23" t="s">
        <v>334</v>
      </c>
      <c r="C309" s="15" t="s">
        <v>127</v>
      </c>
      <c r="D309" s="9" t="s">
        <v>61</v>
      </c>
      <c r="E309" s="16">
        <v>43662</v>
      </c>
      <c r="F309" s="12">
        <v>1.6500000000000001</v>
      </c>
      <c r="G309" s="17">
        <v>43671</v>
      </c>
      <c r="H309" s="12">
        <v>1.7</v>
      </c>
      <c r="I309" s="11">
        <f t="shared" si="20"/>
        <v>7</v>
      </c>
      <c r="J309" s="18">
        <f t="shared" si="21"/>
        <v>34.999999999999872</v>
      </c>
      <c r="K309" s="19">
        <f t="shared" si="22"/>
        <v>3.0303030303030193E-2</v>
      </c>
      <c r="L309" s="20">
        <f t="shared" si="23"/>
        <v>118987.6</v>
      </c>
      <c r="M309" s="9">
        <f t="shared" si="24"/>
        <v>9</v>
      </c>
      <c r="N309" s="14"/>
    </row>
    <row r="310" spans="1:14" s="13" customFormat="1" ht="12" x14ac:dyDescent="0.15">
      <c r="A310" s="23" t="s">
        <v>233</v>
      </c>
      <c r="B310" s="23" t="s">
        <v>306</v>
      </c>
      <c r="C310" s="15" t="s">
        <v>125</v>
      </c>
      <c r="D310" s="9" t="s">
        <v>244</v>
      </c>
      <c r="E310" s="16">
        <v>43663</v>
      </c>
      <c r="F310" s="12">
        <v>1.72</v>
      </c>
      <c r="G310" s="25">
        <v>43665</v>
      </c>
      <c r="H310" s="12">
        <v>2.35</v>
      </c>
      <c r="I310" s="11">
        <f t="shared" si="20"/>
        <v>6</v>
      </c>
      <c r="J310" s="18">
        <f t="shared" si="21"/>
        <v>378.00000000000006</v>
      </c>
      <c r="K310" s="19">
        <f t="shared" si="22"/>
        <v>0.36627906976744196</v>
      </c>
      <c r="L310" s="20">
        <f t="shared" si="23"/>
        <v>119365.6</v>
      </c>
      <c r="M310" s="9">
        <f t="shared" si="24"/>
        <v>2</v>
      </c>
      <c r="N310" s="16"/>
    </row>
    <row r="311" spans="1:14" s="13" customFormat="1" ht="12" x14ac:dyDescent="0.15">
      <c r="A311" s="13" t="s">
        <v>23</v>
      </c>
      <c r="B311" s="23" t="s">
        <v>328</v>
      </c>
      <c r="C311" s="15" t="s">
        <v>127</v>
      </c>
      <c r="D311" s="9" t="s">
        <v>22</v>
      </c>
      <c r="E311" s="16">
        <v>43663</v>
      </c>
      <c r="F311" s="12">
        <v>3.6</v>
      </c>
      <c r="G311" s="17">
        <v>43669</v>
      </c>
      <c r="H311" s="12">
        <v>4.2</v>
      </c>
      <c r="I311" s="11">
        <f t="shared" si="20"/>
        <v>3</v>
      </c>
      <c r="J311" s="18">
        <f t="shared" si="21"/>
        <v>180.00000000000003</v>
      </c>
      <c r="K311" s="19">
        <f t="shared" si="22"/>
        <v>0.16666666666666669</v>
      </c>
      <c r="L311" s="20">
        <f t="shared" si="23"/>
        <v>119545.60000000001</v>
      </c>
      <c r="M311" s="9">
        <f t="shared" si="24"/>
        <v>6</v>
      </c>
      <c r="N311" s="21"/>
    </row>
    <row r="312" spans="1:14" s="13" customFormat="1" ht="12" x14ac:dyDescent="0.15">
      <c r="A312" s="13" t="s">
        <v>37</v>
      </c>
      <c r="B312" s="23" t="s">
        <v>302</v>
      </c>
      <c r="C312" s="15" t="s">
        <v>127</v>
      </c>
      <c r="D312" s="9" t="s">
        <v>93</v>
      </c>
      <c r="E312" s="16">
        <v>43664</v>
      </c>
      <c r="F312" s="12">
        <v>3.84</v>
      </c>
      <c r="G312" s="17">
        <v>43677</v>
      </c>
      <c r="H312" s="12">
        <v>4.4000000000000004</v>
      </c>
      <c r="I312" s="11">
        <f t="shared" si="20"/>
        <v>3</v>
      </c>
      <c r="J312" s="18">
        <f t="shared" si="21"/>
        <v>168.00000000000014</v>
      </c>
      <c r="K312" s="19">
        <f t="shared" si="22"/>
        <v>0.14583333333333348</v>
      </c>
      <c r="L312" s="20">
        <f t="shared" si="23"/>
        <v>119713.60000000001</v>
      </c>
      <c r="M312" s="9">
        <f t="shared" si="24"/>
        <v>13</v>
      </c>
      <c r="N312" s="14"/>
    </row>
    <row r="313" spans="1:14" s="13" customFormat="1" ht="12" x14ac:dyDescent="0.15">
      <c r="A313" s="13" t="s">
        <v>41</v>
      </c>
      <c r="B313" s="23" t="s">
        <v>316</v>
      </c>
      <c r="C313" s="15" t="s">
        <v>127</v>
      </c>
      <c r="D313" s="9" t="s">
        <v>54</v>
      </c>
      <c r="E313" s="16">
        <v>43664</v>
      </c>
      <c r="F313" s="12">
        <v>3.5500000000000003</v>
      </c>
      <c r="G313" s="17">
        <v>43676</v>
      </c>
      <c r="H313" s="12">
        <v>3.1</v>
      </c>
      <c r="I313" s="11">
        <f t="shared" si="20"/>
        <v>3</v>
      </c>
      <c r="J313" s="18">
        <f t="shared" si="21"/>
        <v>-135.00000000000006</v>
      </c>
      <c r="K313" s="19">
        <f t="shared" si="22"/>
        <v>-0.12676056338028174</v>
      </c>
      <c r="L313" s="20">
        <f t="shared" si="23"/>
        <v>119578.6</v>
      </c>
      <c r="M313" s="9">
        <f t="shared" si="24"/>
        <v>12</v>
      </c>
      <c r="N313" s="21"/>
    </row>
    <row r="314" spans="1:14" s="13" customFormat="1" ht="12" x14ac:dyDescent="0.15">
      <c r="A314" s="13" t="s">
        <v>186</v>
      </c>
      <c r="B314" s="13" t="s">
        <v>271</v>
      </c>
      <c r="C314" s="15" t="s">
        <v>127</v>
      </c>
      <c r="D314" s="9" t="s">
        <v>60</v>
      </c>
      <c r="E314" s="16">
        <v>43665</v>
      </c>
      <c r="F314" s="12">
        <v>1.84</v>
      </c>
      <c r="G314" s="17">
        <v>43669</v>
      </c>
      <c r="H314" s="12">
        <v>3</v>
      </c>
      <c r="I314" s="11">
        <f t="shared" si="20"/>
        <v>6</v>
      </c>
      <c r="J314" s="18">
        <f t="shared" si="21"/>
        <v>695.99999999999989</v>
      </c>
      <c r="K314" s="19">
        <f t="shared" si="22"/>
        <v>0.63043478260869557</v>
      </c>
      <c r="L314" s="20">
        <f t="shared" si="23"/>
        <v>120274.6</v>
      </c>
      <c r="M314" s="9">
        <f t="shared" si="24"/>
        <v>4</v>
      </c>
      <c r="N314" s="21"/>
    </row>
    <row r="315" spans="1:14" s="13" customFormat="1" ht="12" x14ac:dyDescent="0.15">
      <c r="A315" s="13" t="s">
        <v>64</v>
      </c>
      <c r="B315" s="23" t="s">
        <v>340</v>
      </c>
      <c r="C315" s="15" t="s">
        <v>127</v>
      </c>
      <c r="D315" s="15" t="s">
        <v>54</v>
      </c>
      <c r="E315" s="16">
        <v>43669</v>
      </c>
      <c r="F315" s="12">
        <v>2</v>
      </c>
      <c r="G315" s="17">
        <v>43678</v>
      </c>
      <c r="H315" s="12">
        <v>4.0999999999999996</v>
      </c>
      <c r="I315" s="11">
        <f t="shared" si="20"/>
        <v>6</v>
      </c>
      <c r="J315" s="18">
        <f t="shared" si="21"/>
        <v>1259.9999999999998</v>
      </c>
      <c r="K315" s="19">
        <f t="shared" si="22"/>
        <v>1.0499999999999998</v>
      </c>
      <c r="L315" s="20">
        <f t="shared" si="23"/>
        <v>121534.6</v>
      </c>
      <c r="M315" s="9">
        <f t="shared" si="24"/>
        <v>9</v>
      </c>
      <c r="N315" s="21"/>
    </row>
    <row r="316" spans="1:14" s="13" customFormat="1" ht="12" x14ac:dyDescent="0.15">
      <c r="A316" s="13" t="s">
        <v>49</v>
      </c>
      <c r="B316" s="23" t="s">
        <v>327</v>
      </c>
      <c r="C316" s="15" t="s">
        <v>127</v>
      </c>
      <c r="D316" s="9" t="s">
        <v>121</v>
      </c>
      <c r="E316" s="16">
        <v>43671</v>
      </c>
      <c r="F316" s="12">
        <v>4.97</v>
      </c>
      <c r="G316" s="17">
        <v>43675</v>
      </c>
      <c r="H316" s="12">
        <v>5.25</v>
      </c>
      <c r="I316" s="11">
        <f t="shared" si="20"/>
        <v>2</v>
      </c>
      <c r="J316" s="18">
        <f t="shared" si="21"/>
        <v>56.00000000000005</v>
      </c>
      <c r="K316" s="19">
        <f t="shared" si="22"/>
        <v>5.6338028169014134E-2</v>
      </c>
      <c r="L316" s="20">
        <f t="shared" si="23"/>
        <v>121590.6</v>
      </c>
      <c r="M316" s="9">
        <f t="shared" si="24"/>
        <v>4</v>
      </c>
      <c r="N316" s="21"/>
    </row>
    <row r="317" spans="1:14" s="13" customFormat="1" ht="12" x14ac:dyDescent="0.15">
      <c r="A317" s="13" t="s">
        <v>187</v>
      </c>
      <c r="B317" s="13" t="s">
        <v>289</v>
      </c>
      <c r="C317" s="15" t="s">
        <v>127</v>
      </c>
      <c r="D317" s="9" t="s">
        <v>48</v>
      </c>
      <c r="E317" s="16">
        <v>43675</v>
      </c>
      <c r="F317" s="12">
        <v>3.9</v>
      </c>
      <c r="G317" s="17">
        <v>43677</v>
      </c>
      <c r="H317" s="12">
        <v>5.6</v>
      </c>
      <c r="I317" s="11">
        <f t="shared" si="20"/>
        <v>3</v>
      </c>
      <c r="J317" s="18">
        <f t="shared" si="21"/>
        <v>509.99999999999994</v>
      </c>
      <c r="K317" s="19">
        <f t="shared" si="22"/>
        <v>0.43589743589743585</v>
      </c>
      <c r="L317" s="20">
        <f t="shared" si="23"/>
        <v>122100.6</v>
      </c>
      <c r="M317" s="9">
        <f t="shared" si="24"/>
        <v>2</v>
      </c>
      <c r="N317" s="21"/>
    </row>
    <row r="318" spans="1:14" s="13" customFormat="1" ht="12" x14ac:dyDescent="0.15">
      <c r="A318" s="13" t="s">
        <v>44</v>
      </c>
      <c r="B318" s="23" t="s">
        <v>321</v>
      </c>
      <c r="C318" s="15" t="s">
        <v>127</v>
      </c>
      <c r="D318" s="9" t="s">
        <v>124</v>
      </c>
      <c r="E318" s="16">
        <v>43675</v>
      </c>
      <c r="F318" s="12">
        <v>4.57</v>
      </c>
      <c r="G318" s="17">
        <v>43678</v>
      </c>
      <c r="H318" s="12">
        <v>8.67</v>
      </c>
      <c r="I318" s="11">
        <f t="shared" si="20"/>
        <v>2</v>
      </c>
      <c r="J318" s="18">
        <f t="shared" si="21"/>
        <v>819.99999999999989</v>
      </c>
      <c r="K318" s="19">
        <f t="shared" si="22"/>
        <v>0.89715536105032812</v>
      </c>
      <c r="L318" s="20">
        <f t="shared" si="23"/>
        <v>122920.6</v>
      </c>
      <c r="M318" s="9">
        <f t="shared" si="24"/>
        <v>3</v>
      </c>
      <c r="N318" s="21"/>
    </row>
    <row r="319" spans="1:14" s="13" customFormat="1" ht="12" x14ac:dyDescent="0.15">
      <c r="A319" s="13" t="s">
        <v>39</v>
      </c>
      <c r="B319" s="23" t="s">
        <v>307</v>
      </c>
      <c r="C319" s="15" t="s">
        <v>127</v>
      </c>
      <c r="D319" s="9" t="s">
        <v>60</v>
      </c>
      <c r="E319" s="16">
        <v>43676</v>
      </c>
      <c r="F319" s="12">
        <v>1.44</v>
      </c>
      <c r="G319" s="17">
        <v>43685</v>
      </c>
      <c r="H319" s="12">
        <v>3.9</v>
      </c>
      <c r="I319" s="11">
        <f t="shared" si="20"/>
        <v>8</v>
      </c>
      <c r="J319" s="18">
        <f t="shared" si="21"/>
        <v>1968</v>
      </c>
      <c r="K319" s="19">
        <f t="shared" si="22"/>
        <v>1.7083333333333335</v>
      </c>
      <c r="L319" s="20">
        <f t="shared" si="23"/>
        <v>124888.6</v>
      </c>
      <c r="M319" s="9">
        <f t="shared" si="24"/>
        <v>9</v>
      </c>
      <c r="N319" s="14"/>
    </row>
    <row r="320" spans="1:14" s="13" customFormat="1" ht="12" x14ac:dyDescent="0.15">
      <c r="A320" s="13" t="s">
        <v>119</v>
      </c>
      <c r="B320" s="23" t="s">
        <v>322</v>
      </c>
      <c r="C320" s="15" t="s">
        <v>127</v>
      </c>
      <c r="D320" s="9" t="s">
        <v>18</v>
      </c>
      <c r="E320" s="16">
        <v>43676</v>
      </c>
      <c r="F320" s="12">
        <v>3.22</v>
      </c>
      <c r="G320" s="17">
        <v>43678</v>
      </c>
      <c r="H320" s="12">
        <v>2.9</v>
      </c>
      <c r="I320" s="11">
        <f t="shared" si="20"/>
        <v>3</v>
      </c>
      <c r="J320" s="18">
        <f t="shared" si="21"/>
        <v>-96.000000000000085</v>
      </c>
      <c r="K320" s="19">
        <f t="shared" si="22"/>
        <v>-9.9378881987577716E-2</v>
      </c>
      <c r="L320" s="20">
        <f t="shared" si="23"/>
        <v>124792.6</v>
      </c>
      <c r="M320" s="9">
        <f t="shared" si="24"/>
        <v>2</v>
      </c>
      <c r="N320" s="21"/>
    </row>
    <row r="321" spans="1:14" s="13" customFormat="1" ht="12" x14ac:dyDescent="0.15">
      <c r="A321" s="13" t="s">
        <v>23</v>
      </c>
      <c r="B321" s="23" t="s">
        <v>328</v>
      </c>
      <c r="C321" s="15" t="s">
        <v>127</v>
      </c>
      <c r="D321" s="9" t="s">
        <v>88</v>
      </c>
      <c r="E321" s="16">
        <v>43677</v>
      </c>
      <c r="F321" s="12">
        <v>4.12</v>
      </c>
      <c r="G321" s="17">
        <v>43713</v>
      </c>
      <c r="H321" s="12">
        <v>5.0999999999999996</v>
      </c>
      <c r="I321" s="11">
        <f t="shared" si="20"/>
        <v>2</v>
      </c>
      <c r="J321" s="18">
        <f t="shared" si="21"/>
        <v>195.99999999999991</v>
      </c>
      <c r="K321" s="19">
        <f t="shared" si="22"/>
        <v>0.23786407766990281</v>
      </c>
      <c r="L321" s="20">
        <f t="shared" si="23"/>
        <v>124988.6</v>
      </c>
      <c r="M321" s="9">
        <f t="shared" si="24"/>
        <v>36</v>
      </c>
      <c r="N321" s="21"/>
    </row>
    <row r="322" spans="1:14" s="13" customFormat="1" ht="12" x14ac:dyDescent="0.15">
      <c r="A322" s="13" t="s">
        <v>41</v>
      </c>
      <c r="B322" s="23" t="s">
        <v>316</v>
      </c>
      <c r="C322" s="15" t="s">
        <v>127</v>
      </c>
      <c r="D322" s="9" t="s">
        <v>54</v>
      </c>
      <c r="E322" s="16">
        <v>43678</v>
      </c>
      <c r="F322" s="12">
        <v>4.24</v>
      </c>
      <c r="G322" s="17">
        <v>43696</v>
      </c>
      <c r="H322" s="12">
        <v>4.8</v>
      </c>
      <c r="I322" s="11">
        <f t="shared" si="20"/>
        <v>2</v>
      </c>
      <c r="J322" s="18">
        <f t="shared" si="21"/>
        <v>111.99999999999991</v>
      </c>
      <c r="K322" s="19">
        <f t="shared" si="22"/>
        <v>0.13207547169811309</v>
      </c>
      <c r="L322" s="20">
        <f t="shared" si="23"/>
        <v>125100.6</v>
      </c>
      <c r="M322" s="9">
        <f t="shared" si="24"/>
        <v>18</v>
      </c>
      <c r="N322" s="21"/>
    </row>
    <row r="323" spans="1:14" s="13" customFormat="1" ht="12" x14ac:dyDescent="0.15">
      <c r="A323" s="13" t="s">
        <v>49</v>
      </c>
      <c r="B323" s="23" t="s">
        <v>327</v>
      </c>
      <c r="C323" s="15" t="s">
        <v>127</v>
      </c>
      <c r="D323" s="9" t="s">
        <v>121</v>
      </c>
      <c r="E323" s="16">
        <v>43679</v>
      </c>
      <c r="F323" s="12">
        <v>5.37</v>
      </c>
      <c r="G323" s="17">
        <v>43719</v>
      </c>
      <c r="H323" s="12">
        <f>F323*0.4</f>
        <v>2.1480000000000001</v>
      </c>
      <c r="I323" s="11">
        <f t="shared" si="20"/>
        <v>2</v>
      </c>
      <c r="J323" s="18">
        <f t="shared" si="21"/>
        <v>-644.4</v>
      </c>
      <c r="K323" s="19">
        <f t="shared" si="22"/>
        <v>-0.6</v>
      </c>
      <c r="L323" s="20">
        <f t="shared" si="23"/>
        <v>124456.20000000001</v>
      </c>
      <c r="M323" s="9">
        <f t="shared" si="24"/>
        <v>40</v>
      </c>
      <c r="N323" s="21"/>
    </row>
    <row r="324" spans="1:14" s="13" customFormat="1" ht="12" x14ac:dyDescent="0.15">
      <c r="A324" s="13" t="s">
        <v>44</v>
      </c>
      <c r="B324" s="23" t="s">
        <v>321</v>
      </c>
      <c r="C324" s="15" t="s">
        <v>127</v>
      </c>
      <c r="D324" s="9" t="s">
        <v>72</v>
      </c>
      <c r="E324" s="16">
        <v>43682</v>
      </c>
      <c r="F324" s="12">
        <v>5.73</v>
      </c>
      <c r="G324" s="17">
        <v>43684</v>
      </c>
      <c r="H324" s="12">
        <v>9.5</v>
      </c>
      <c r="I324" s="11">
        <f t="shared" si="20"/>
        <v>2</v>
      </c>
      <c r="J324" s="18">
        <f t="shared" si="21"/>
        <v>753.99999999999989</v>
      </c>
      <c r="K324" s="19">
        <f t="shared" si="22"/>
        <v>0.65794066317626509</v>
      </c>
      <c r="L324" s="20">
        <f t="shared" si="23"/>
        <v>125210.20000000001</v>
      </c>
      <c r="M324" s="9">
        <f t="shared" si="24"/>
        <v>2</v>
      </c>
      <c r="N324" s="21"/>
    </row>
    <row r="325" spans="1:14" s="13" customFormat="1" ht="12" x14ac:dyDescent="0.15">
      <c r="A325" s="13" t="s">
        <v>64</v>
      </c>
      <c r="B325" s="23" t="s">
        <v>340</v>
      </c>
      <c r="C325" s="15" t="s">
        <v>127</v>
      </c>
      <c r="D325" s="15" t="s">
        <v>54</v>
      </c>
      <c r="E325" s="16">
        <v>43682</v>
      </c>
      <c r="F325" s="12">
        <v>2.65</v>
      </c>
      <c r="G325" s="17">
        <v>43685</v>
      </c>
      <c r="H325" s="12">
        <v>3.74</v>
      </c>
      <c r="I325" s="11">
        <f t="shared" si="20"/>
        <v>4</v>
      </c>
      <c r="J325" s="18">
        <f t="shared" si="21"/>
        <v>436.00000000000011</v>
      </c>
      <c r="K325" s="19">
        <f t="shared" si="22"/>
        <v>0.41132075471698126</v>
      </c>
      <c r="L325" s="20">
        <f t="shared" si="23"/>
        <v>125646.20000000001</v>
      </c>
      <c r="M325" s="9">
        <f t="shared" si="24"/>
        <v>3</v>
      </c>
      <c r="N325" s="21"/>
    </row>
    <row r="326" spans="1:14" s="13" customFormat="1" ht="12" x14ac:dyDescent="0.15">
      <c r="A326" s="13" t="s">
        <v>46</v>
      </c>
      <c r="B326" s="23" t="s">
        <v>314</v>
      </c>
      <c r="C326" s="15" t="s">
        <v>127</v>
      </c>
      <c r="D326" s="9" t="s">
        <v>67</v>
      </c>
      <c r="E326" s="16">
        <v>43689</v>
      </c>
      <c r="F326" s="12">
        <v>5.9</v>
      </c>
      <c r="G326" s="17">
        <v>43693</v>
      </c>
      <c r="H326" s="12">
        <v>7.1</v>
      </c>
      <c r="I326" s="11">
        <f t="shared" si="20"/>
        <v>2</v>
      </c>
      <c r="J326" s="18">
        <f t="shared" si="21"/>
        <v>239.99999999999986</v>
      </c>
      <c r="K326" s="19">
        <f t="shared" si="22"/>
        <v>0.20338983050847445</v>
      </c>
      <c r="L326" s="20">
        <f t="shared" si="23"/>
        <v>125886.20000000001</v>
      </c>
      <c r="M326" s="9">
        <f t="shared" si="24"/>
        <v>4</v>
      </c>
      <c r="N326" s="21"/>
    </row>
    <row r="327" spans="1:14" s="13" customFormat="1" ht="12" x14ac:dyDescent="0.15">
      <c r="A327" s="13" t="s">
        <v>25</v>
      </c>
      <c r="B327" s="23" t="s">
        <v>338</v>
      </c>
      <c r="C327" s="15" t="s">
        <v>127</v>
      </c>
      <c r="D327" s="9" t="s">
        <v>81</v>
      </c>
      <c r="E327" s="16">
        <v>43689</v>
      </c>
      <c r="F327" s="12">
        <v>3.81</v>
      </c>
      <c r="G327" s="17">
        <v>43691</v>
      </c>
      <c r="H327" s="12">
        <v>4.5</v>
      </c>
      <c r="I327" s="11">
        <f t="shared" si="20"/>
        <v>3</v>
      </c>
      <c r="J327" s="18">
        <f t="shared" si="21"/>
        <v>206.99999999999997</v>
      </c>
      <c r="K327" s="19">
        <f t="shared" si="22"/>
        <v>0.18110236220472439</v>
      </c>
      <c r="L327" s="20">
        <f t="shared" si="23"/>
        <v>126093.20000000001</v>
      </c>
      <c r="M327" s="9">
        <f t="shared" si="24"/>
        <v>2</v>
      </c>
    </row>
    <row r="328" spans="1:14" s="13" customFormat="1" ht="12" x14ac:dyDescent="0.15">
      <c r="A328" s="13" t="s">
        <v>64</v>
      </c>
      <c r="B328" s="23" t="s">
        <v>340</v>
      </c>
      <c r="C328" s="15" t="s">
        <v>127</v>
      </c>
      <c r="D328" s="15" t="s">
        <v>54</v>
      </c>
      <c r="E328" s="16">
        <v>43689</v>
      </c>
      <c r="F328" s="12">
        <v>3.74</v>
      </c>
      <c r="G328" s="17">
        <v>43717</v>
      </c>
      <c r="H328" s="12">
        <v>3.5</v>
      </c>
      <c r="I328" s="11">
        <f t="shared" si="20"/>
        <v>3</v>
      </c>
      <c r="J328" s="18">
        <f t="shared" si="21"/>
        <v>-72.000000000000057</v>
      </c>
      <c r="K328" s="19">
        <f t="shared" si="22"/>
        <v>-6.4171122994652455E-2</v>
      </c>
      <c r="L328" s="20">
        <f t="shared" si="23"/>
        <v>126021.20000000001</v>
      </c>
      <c r="M328" s="9">
        <f t="shared" si="24"/>
        <v>28</v>
      </c>
      <c r="N328" s="21"/>
    </row>
    <row r="329" spans="1:14" s="13" customFormat="1" ht="12" x14ac:dyDescent="0.15">
      <c r="A329" s="13" t="s">
        <v>29</v>
      </c>
      <c r="B329" s="13" t="s">
        <v>300</v>
      </c>
      <c r="C329" s="15" t="s">
        <v>127</v>
      </c>
      <c r="D329" s="9" t="s">
        <v>87</v>
      </c>
      <c r="E329" s="16">
        <v>43691</v>
      </c>
      <c r="F329" s="12">
        <v>2.1800000000000002</v>
      </c>
      <c r="G329" s="17">
        <v>43693</v>
      </c>
      <c r="H329" s="12">
        <v>2.7</v>
      </c>
      <c r="I329" s="11">
        <f t="shared" ref="I329:I392" si="25">INT(12/F329)</f>
        <v>5</v>
      </c>
      <c r="J329" s="18">
        <f t="shared" ref="J329:J392" si="26">(H329-F329)*I329*100</f>
        <v>260</v>
      </c>
      <c r="K329" s="19">
        <f t="shared" ref="K329:K392" si="27">(H329-F329)/F329</f>
        <v>0.2385321100917431</v>
      </c>
      <c r="L329" s="20">
        <f t="shared" ref="L329:L392" si="28">L328+J329</f>
        <v>126281.20000000001</v>
      </c>
      <c r="M329" s="9">
        <f t="shared" ref="M329:M392" si="29">IF((G329-E329)&lt;&gt;0,G329-E329,1)</f>
        <v>2</v>
      </c>
      <c r="N329" s="21"/>
    </row>
    <row r="330" spans="1:14" s="13" customFormat="1" ht="12" x14ac:dyDescent="0.15">
      <c r="A330" s="23" t="s">
        <v>263</v>
      </c>
      <c r="B330" s="23" t="s">
        <v>292</v>
      </c>
      <c r="C330" s="15" t="s">
        <v>127</v>
      </c>
      <c r="D330" s="9" t="s">
        <v>267</v>
      </c>
      <c r="E330" s="16">
        <v>43693</v>
      </c>
      <c r="F330" s="12">
        <v>1.8</v>
      </c>
      <c r="G330" s="25">
        <v>43712</v>
      </c>
      <c r="H330" s="12">
        <v>1.4</v>
      </c>
      <c r="I330" s="11">
        <f t="shared" si="25"/>
        <v>6</v>
      </c>
      <c r="J330" s="18">
        <f t="shared" si="26"/>
        <v>-240.00000000000009</v>
      </c>
      <c r="K330" s="19">
        <f t="shared" si="27"/>
        <v>-0.22222222222222229</v>
      </c>
      <c r="L330" s="20">
        <f t="shared" si="28"/>
        <v>126041.20000000001</v>
      </c>
      <c r="M330" s="9">
        <f t="shared" si="29"/>
        <v>19</v>
      </c>
      <c r="N330" s="16"/>
    </row>
    <row r="331" spans="1:14" s="13" customFormat="1" ht="12" x14ac:dyDescent="0.15">
      <c r="A331" s="13" t="s">
        <v>25</v>
      </c>
      <c r="B331" s="23" t="s">
        <v>338</v>
      </c>
      <c r="C331" s="15" t="s">
        <v>128</v>
      </c>
      <c r="D331" s="9" t="s">
        <v>54</v>
      </c>
      <c r="E331" s="16">
        <v>43698</v>
      </c>
      <c r="F331" s="12">
        <v>1.8900000000000001</v>
      </c>
      <c r="G331" s="17">
        <v>43707</v>
      </c>
      <c r="H331" s="12">
        <v>2.8</v>
      </c>
      <c r="I331" s="11">
        <f t="shared" si="25"/>
        <v>6</v>
      </c>
      <c r="J331" s="18">
        <f t="shared" si="26"/>
        <v>545.99999999999977</v>
      </c>
      <c r="K331" s="19">
        <f t="shared" si="27"/>
        <v>0.48148148148148129</v>
      </c>
      <c r="L331" s="20">
        <f t="shared" si="28"/>
        <v>126587.20000000001</v>
      </c>
      <c r="M331" s="9">
        <f t="shared" si="29"/>
        <v>9</v>
      </c>
      <c r="N331" s="21"/>
    </row>
    <row r="332" spans="1:14" s="13" customFormat="1" ht="12" x14ac:dyDescent="0.15">
      <c r="A332" s="13" t="s">
        <v>17</v>
      </c>
      <c r="B332" s="23" t="s">
        <v>305</v>
      </c>
      <c r="C332" s="15" t="s">
        <v>128</v>
      </c>
      <c r="D332" s="9" t="s">
        <v>102</v>
      </c>
      <c r="E332" s="16">
        <v>43699</v>
      </c>
      <c r="F332" s="12">
        <v>1.28</v>
      </c>
      <c r="G332" s="17">
        <v>43713</v>
      </c>
      <c r="H332" s="12">
        <v>2.37</v>
      </c>
      <c r="I332" s="11">
        <f t="shared" si="25"/>
        <v>9</v>
      </c>
      <c r="J332" s="18">
        <f t="shared" si="26"/>
        <v>981</v>
      </c>
      <c r="K332" s="19">
        <f t="shared" si="27"/>
        <v>0.8515625</v>
      </c>
      <c r="L332" s="20">
        <f t="shared" si="28"/>
        <v>127568.20000000001</v>
      </c>
      <c r="M332" s="9">
        <f t="shared" si="29"/>
        <v>14</v>
      </c>
      <c r="N332" s="21"/>
    </row>
    <row r="333" spans="1:14" s="13" customFormat="1" ht="12" x14ac:dyDescent="0.15">
      <c r="A333" s="13" t="s">
        <v>41</v>
      </c>
      <c r="B333" s="23" t="s">
        <v>316</v>
      </c>
      <c r="C333" s="15" t="s">
        <v>128</v>
      </c>
      <c r="D333" s="9" t="s">
        <v>22</v>
      </c>
      <c r="E333" s="16">
        <v>43699</v>
      </c>
      <c r="F333" s="12">
        <v>3</v>
      </c>
      <c r="G333" s="17">
        <v>43712</v>
      </c>
      <c r="H333" s="12">
        <v>4.8</v>
      </c>
      <c r="I333" s="11">
        <f t="shared" si="25"/>
        <v>4</v>
      </c>
      <c r="J333" s="18">
        <f t="shared" si="26"/>
        <v>719.99999999999989</v>
      </c>
      <c r="K333" s="19">
        <f t="shared" si="27"/>
        <v>0.6</v>
      </c>
      <c r="L333" s="20">
        <f t="shared" si="28"/>
        <v>128288.20000000001</v>
      </c>
      <c r="M333" s="9">
        <f t="shared" si="29"/>
        <v>13</v>
      </c>
      <c r="N333" s="21"/>
    </row>
    <row r="334" spans="1:14" s="13" customFormat="1" ht="12" x14ac:dyDescent="0.15">
      <c r="A334" s="13" t="s">
        <v>12</v>
      </c>
      <c r="B334" s="23" t="s">
        <v>330</v>
      </c>
      <c r="C334" s="15" t="s">
        <v>128</v>
      </c>
      <c r="D334" s="9" t="s">
        <v>73</v>
      </c>
      <c r="E334" s="16">
        <v>43700</v>
      </c>
      <c r="F334" s="12">
        <v>4.6399999999999997</v>
      </c>
      <c r="G334" s="17">
        <v>43704</v>
      </c>
      <c r="H334" s="12">
        <v>6.1</v>
      </c>
      <c r="I334" s="11">
        <f t="shared" si="25"/>
        <v>2</v>
      </c>
      <c r="J334" s="18">
        <f t="shared" si="26"/>
        <v>292</v>
      </c>
      <c r="K334" s="19">
        <f t="shared" si="27"/>
        <v>0.31465517241379309</v>
      </c>
      <c r="L334" s="20">
        <f t="shared" si="28"/>
        <v>128580.20000000001</v>
      </c>
      <c r="M334" s="9">
        <f t="shared" si="29"/>
        <v>4</v>
      </c>
      <c r="N334" s="21"/>
    </row>
    <row r="335" spans="1:14" s="13" customFormat="1" ht="12" x14ac:dyDescent="0.15">
      <c r="A335" s="13" t="s">
        <v>46</v>
      </c>
      <c r="B335" s="23" t="s">
        <v>314</v>
      </c>
      <c r="C335" s="15" t="s">
        <v>128</v>
      </c>
      <c r="D335" s="9" t="s">
        <v>18</v>
      </c>
      <c r="E335" s="16">
        <v>43705</v>
      </c>
      <c r="F335" s="12">
        <v>5.67</v>
      </c>
      <c r="G335" s="17">
        <v>43707</v>
      </c>
      <c r="H335" s="12">
        <v>8.3000000000000007</v>
      </c>
      <c r="I335" s="11">
        <f t="shared" si="25"/>
        <v>2</v>
      </c>
      <c r="J335" s="18">
        <f t="shared" si="26"/>
        <v>526.00000000000011</v>
      </c>
      <c r="K335" s="19">
        <f t="shared" si="27"/>
        <v>0.46384479717813065</v>
      </c>
      <c r="L335" s="20">
        <f t="shared" si="28"/>
        <v>129106.20000000001</v>
      </c>
      <c r="M335" s="9">
        <f t="shared" si="29"/>
        <v>2</v>
      </c>
      <c r="N335" s="21"/>
    </row>
    <row r="336" spans="1:14" s="13" customFormat="1" ht="12" x14ac:dyDescent="0.15">
      <c r="A336" s="13" t="s">
        <v>44</v>
      </c>
      <c r="B336" s="23" t="s">
        <v>321</v>
      </c>
      <c r="C336" s="15" t="s">
        <v>128</v>
      </c>
      <c r="D336" s="9" t="s">
        <v>103</v>
      </c>
      <c r="E336" s="16">
        <v>43707</v>
      </c>
      <c r="F336" s="12">
        <v>5.32</v>
      </c>
      <c r="G336" s="17">
        <v>43714</v>
      </c>
      <c r="H336" s="12">
        <v>5.4</v>
      </c>
      <c r="I336" s="11">
        <f t="shared" si="25"/>
        <v>2</v>
      </c>
      <c r="J336" s="18">
        <f t="shared" si="26"/>
        <v>16.000000000000014</v>
      </c>
      <c r="K336" s="19">
        <f t="shared" si="27"/>
        <v>1.5037593984962419E-2</v>
      </c>
      <c r="L336" s="20">
        <f t="shared" si="28"/>
        <v>129122.20000000001</v>
      </c>
      <c r="M336" s="9">
        <f t="shared" si="29"/>
        <v>7</v>
      </c>
      <c r="N336" s="21"/>
    </row>
    <row r="337" spans="1:14" s="13" customFormat="1" ht="12" x14ac:dyDescent="0.15">
      <c r="A337" s="13" t="s">
        <v>46</v>
      </c>
      <c r="B337" s="23" t="s">
        <v>314</v>
      </c>
      <c r="C337" s="15" t="s">
        <v>128</v>
      </c>
      <c r="D337" s="9" t="s">
        <v>52</v>
      </c>
      <c r="E337" s="16">
        <v>43711</v>
      </c>
      <c r="F337" s="12">
        <v>4.42</v>
      </c>
      <c r="G337" s="17">
        <v>43713</v>
      </c>
      <c r="H337" s="12">
        <v>9</v>
      </c>
      <c r="I337" s="11">
        <f t="shared" si="25"/>
        <v>2</v>
      </c>
      <c r="J337" s="18">
        <f t="shared" si="26"/>
        <v>916</v>
      </c>
      <c r="K337" s="19">
        <f t="shared" si="27"/>
        <v>1.0361990950226245</v>
      </c>
      <c r="L337" s="20">
        <f t="shared" si="28"/>
        <v>130038.20000000001</v>
      </c>
      <c r="M337" s="9">
        <f t="shared" si="29"/>
        <v>2</v>
      </c>
      <c r="N337" s="21"/>
    </row>
    <row r="338" spans="1:14" s="13" customFormat="1" ht="12" x14ac:dyDescent="0.15">
      <c r="A338" s="13" t="s">
        <v>34</v>
      </c>
      <c r="B338" s="23" t="s">
        <v>332</v>
      </c>
      <c r="C338" s="15" t="s">
        <v>128</v>
      </c>
      <c r="D338" s="9" t="s">
        <v>18</v>
      </c>
      <c r="E338" s="16">
        <v>43711</v>
      </c>
      <c r="F338" s="12">
        <v>2.0300000000000002</v>
      </c>
      <c r="G338" s="17">
        <v>43713</v>
      </c>
      <c r="H338" s="12">
        <v>3.4</v>
      </c>
      <c r="I338" s="11">
        <f t="shared" si="25"/>
        <v>5</v>
      </c>
      <c r="J338" s="18">
        <f t="shared" si="26"/>
        <v>684.99999999999977</v>
      </c>
      <c r="K338" s="19">
        <f t="shared" si="27"/>
        <v>0.67487684729064013</v>
      </c>
      <c r="L338" s="20">
        <f t="shared" si="28"/>
        <v>130723.20000000001</v>
      </c>
      <c r="M338" s="9">
        <f t="shared" si="29"/>
        <v>2</v>
      </c>
      <c r="N338" s="21"/>
    </row>
    <row r="339" spans="1:14" s="13" customFormat="1" ht="12" x14ac:dyDescent="0.15">
      <c r="A339" s="13" t="s">
        <v>15</v>
      </c>
      <c r="B339" s="23" t="s">
        <v>331</v>
      </c>
      <c r="C339" s="15" t="s">
        <v>128</v>
      </c>
      <c r="D339" s="9" t="s">
        <v>78</v>
      </c>
      <c r="E339" s="16">
        <v>43712</v>
      </c>
      <c r="F339" s="12">
        <v>3.21</v>
      </c>
      <c r="G339" s="17">
        <v>43718</v>
      </c>
      <c r="H339" s="12">
        <v>4.2</v>
      </c>
      <c r="I339" s="11">
        <f t="shared" si="25"/>
        <v>3</v>
      </c>
      <c r="J339" s="18">
        <f t="shared" si="26"/>
        <v>297.00000000000006</v>
      </c>
      <c r="K339" s="19">
        <f t="shared" si="27"/>
        <v>0.30841121495327112</v>
      </c>
      <c r="L339" s="20">
        <f t="shared" si="28"/>
        <v>131020.20000000001</v>
      </c>
      <c r="M339" s="9">
        <f t="shared" si="29"/>
        <v>6</v>
      </c>
      <c r="N339" s="14"/>
    </row>
    <row r="340" spans="1:14" s="13" customFormat="1" ht="12" x14ac:dyDescent="0.15">
      <c r="A340" s="13" t="s">
        <v>59</v>
      </c>
      <c r="B340" s="23" t="s">
        <v>323</v>
      </c>
      <c r="C340" s="15" t="s">
        <v>128</v>
      </c>
      <c r="D340" s="9" t="s">
        <v>60</v>
      </c>
      <c r="E340" s="16">
        <v>43713</v>
      </c>
      <c r="F340" s="12">
        <v>2.7</v>
      </c>
      <c r="G340" s="17">
        <v>43739</v>
      </c>
      <c r="H340" s="12">
        <v>2.2999999999999998</v>
      </c>
      <c r="I340" s="11">
        <f t="shared" si="25"/>
        <v>4</v>
      </c>
      <c r="J340" s="18">
        <f t="shared" si="26"/>
        <v>-160.00000000000014</v>
      </c>
      <c r="K340" s="19">
        <f t="shared" si="27"/>
        <v>-0.14814814814814828</v>
      </c>
      <c r="L340" s="20">
        <f t="shared" si="28"/>
        <v>130860.20000000001</v>
      </c>
      <c r="M340" s="9">
        <f t="shared" si="29"/>
        <v>26</v>
      </c>
      <c r="N340" s="14"/>
    </row>
    <row r="341" spans="1:14" s="13" customFormat="1" ht="12" x14ac:dyDescent="0.15">
      <c r="A341" s="13" t="s">
        <v>96</v>
      </c>
      <c r="B341" s="13" t="s">
        <v>299</v>
      </c>
      <c r="C341" s="15" t="s">
        <v>128</v>
      </c>
      <c r="D341" s="9" t="s">
        <v>24</v>
      </c>
      <c r="E341" s="16">
        <v>43717</v>
      </c>
      <c r="F341" s="12">
        <v>3.97</v>
      </c>
      <c r="G341" s="17">
        <v>43727</v>
      </c>
      <c r="H341" s="12">
        <v>5.3</v>
      </c>
      <c r="I341" s="11">
        <f t="shared" si="25"/>
        <v>3</v>
      </c>
      <c r="J341" s="18">
        <f t="shared" si="26"/>
        <v>398.99999999999989</v>
      </c>
      <c r="K341" s="19">
        <f t="shared" si="27"/>
        <v>0.33501259445843817</v>
      </c>
      <c r="L341" s="20">
        <f t="shared" si="28"/>
        <v>131259.20000000001</v>
      </c>
      <c r="M341" s="9">
        <f t="shared" si="29"/>
        <v>10</v>
      </c>
      <c r="N341" s="21"/>
    </row>
    <row r="342" spans="1:14" s="13" customFormat="1" ht="12" x14ac:dyDescent="0.15">
      <c r="A342" s="13" t="s">
        <v>29</v>
      </c>
      <c r="B342" s="13" t="s">
        <v>300</v>
      </c>
      <c r="C342" s="15" t="s">
        <v>128</v>
      </c>
      <c r="D342" s="9" t="s">
        <v>117</v>
      </c>
      <c r="E342" s="16">
        <v>43717</v>
      </c>
      <c r="F342" s="12">
        <v>0.95000000000000007</v>
      </c>
      <c r="G342" s="17">
        <v>43724</v>
      </c>
      <c r="H342" s="12">
        <v>1.55</v>
      </c>
      <c r="I342" s="11">
        <f t="shared" si="25"/>
        <v>12</v>
      </c>
      <c r="J342" s="18">
        <f t="shared" si="26"/>
        <v>719.99999999999989</v>
      </c>
      <c r="K342" s="19">
        <f t="shared" si="27"/>
        <v>0.63157894736842102</v>
      </c>
      <c r="L342" s="20">
        <f t="shared" si="28"/>
        <v>131979.20000000001</v>
      </c>
      <c r="M342" s="9">
        <f t="shared" si="29"/>
        <v>7</v>
      </c>
      <c r="N342" s="21"/>
    </row>
    <row r="343" spans="1:14" s="13" customFormat="1" ht="12" x14ac:dyDescent="0.15">
      <c r="A343" s="13" t="s">
        <v>41</v>
      </c>
      <c r="B343" s="23" t="s">
        <v>316</v>
      </c>
      <c r="C343" s="15" t="s">
        <v>128</v>
      </c>
      <c r="D343" s="9" t="s">
        <v>88</v>
      </c>
      <c r="E343" s="16">
        <v>43717</v>
      </c>
      <c r="F343" s="12">
        <v>1.45</v>
      </c>
      <c r="G343" s="17">
        <v>43738</v>
      </c>
      <c r="H343" s="12">
        <v>1.7</v>
      </c>
      <c r="I343" s="11">
        <f t="shared" si="25"/>
        <v>8</v>
      </c>
      <c r="J343" s="18">
        <f t="shared" si="26"/>
        <v>200</v>
      </c>
      <c r="K343" s="19">
        <f t="shared" si="27"/>
        <v>0.17241379310344829</v>
      </c>
      <c r="L343" s="20">
        <f t="shared" si="28"/>
        <v>132179.20000000001</v>
      </c>
      <c r="M343" s="9">
        <f t="shared" si="29"/>
        <v>21</v>
      </c>
      <c r="N343" s="21"/>
    </row>
    <row r="344" spans="1:14" s="13" customFormat="1" ht="12" x14ac:dyDescent="0.15">
      <c r="A344" s="13" t="s">
        <v>25</v>
      </c>
      <c r="B344" s="23" t="s">
        <v>338</v>
      </c>
      <c r="C344" s="15" t="s">
        <v>128</v>
      </c>
      <c r="D344" s="9" t="s">
        <v>54</v>
      </c>
      <c r="E344" s="16">
        <v>43717</v>
      </c>
      <c r="F344" s="12">
        <v>3.0500000000000003</v>
      </c>
      <c r="G344" s="17">
        <v>43732</v>
      </c>
      <c r="H344" s="12">
        <v>3.7</v>
      </c>
      <c r="I344" s="11">
        <f t="shared" si="25"/>
        <v>3</v>
      </c>
      <c r="J344" s="18">
        <f t="shared" si="26"/>
        <v>194.99999999999997</v>
      </c>
      <c r="K344" s="19">
        <f t="shared" si="27"/>
        <v>0.21311475409836061</v>
      </c>
      <c r="L344" s="20">
        <f t="shared" si="28"/>
        <v>132374.20000000001</v>
      </c>
      <c r="M344" s="9">
        <f t="shared" si="29"/>
        <v>15</v>
      </c>
      <c r="N344" s="21"/>
    </row>
    <row r="345" spans="1:14" s="13" customFormat="1" ht="12" x14ac:dyDescent="0.15">
      <c r="A345" s="13" t="s">
        <v>42</v>
      </c>
      <c r="B345" s="23" t="s">
        <v>313</v>
      </c>
      <c r="C345" s="15" t="s">
        <v>128</v>
      </c>
      <c r="D345" s="9" t="s">
        <v>129</v>
      </c>
      <c r="E345" s="16">
        <v>43718</v>
      </c>
      <c r="F345" s="12">
        <v>2.77</v>
      </c>
      <c r="G345" s="17">
        <v>43733</v>
      </c>
      <c r="H345" s="12">
        <v>4.7699999999999996</v>
      </c>
      <c r="I345" s="11">
        <f t="shared" si="25"/>
        <v>4</v>
      </c>
      <c r="J345" s="18">
        <f t="shared" si="26"/>
        <v>799.99999999999977</v>
      </c>
      <c r="K345" s="19">
        <f t="shared" si="27"/>
        <v>0.72202166064981932</v>
      </c>
      <c r="L345" s="20">
        <f t="shared" si="28"/>
        <v>133174.20000000001</v>
      </c>
      <c r="M345" s="9">
        <f t="shared" si="29"/>
        <v>15</v>
      </c>
      <c r="N345" s="21"/>
    </row>
    <row r="346" spans="1:14" s="13" customFormat="1" ht="12" x14ac:dyDescent="0.15">
      <c r="A346" s="13" t="s">
        <v>15</v>
      </c>
      <c r="B346" s="23" t="s">
        <v>331</v>
      </c>
      <c r="C346" s="15" t="s">
        <v>128</v>
      </c>
      <c r="D346" s="9" t="s">
        <v>121</v>
      </c>
      <c r="E346" s="16">
        <v>43719</v>
      </c>
      <c r="F346" s="12">
        <v>1.73</v>
      </c>
      <c r="G346" s="17">
        <v>43734</v>
      </c>
      <c r="H346" s="12">
        <f>F346*0.4</f>
        <v>0.69200000000000006</v>
      </c>
      <c r="I346" s="11">
        <f t="shared" si="25"/>
        <v>6</v>
      </c>
      <c r="J346" s="18">
        <f t="shared" si="26"/>
        <v>-622.79999999999984</v>
      </c>
      <c r="K346" s="19">
        <f t="shared" si="27"/>
        <v>-0.59999999999999987</v>
      </c>
      <c r="L346" s="20">
        <f t="shared" si="28"/>
        <v>132551.40000000002</v>
      </c>
      <c r="M346" s="9">
        <f t="shared" si="29"/>
        <v>15</v>
      </c>
      <c r="N346" s="14"/>
    </row>
    <row r="347" spans="1:14" s="13" customFormat="1" ht="12" x14ac:dyDescent="0.15">
      <c r="A347" s="13" t="s">
        <v>23</v>
      </c>
      <c r="B347" s="23" t="s">
        <v>328</v>
      </c>
      <c r="C347" s="15" t="s">
        <v>128</v>
      </c>
      <c r="D347" s="9" t="s">
        <v>57</v>
      </c>
      <c r="E347" s="16">
        <v>43724</v>
      </c>
      <c r="F347" s="12">
        <v>2.7600000000000002</v>
      </c>
      <c r="G347" s="17">
        <v>43739</v>
      </c>
      <c r="H347" s="12">
        <v>2.7</v>
      </c>
      <c r="I347" s="11">
        <f t="shared" si="25"/>
        <v>4</v>
      </c>
      <c r="J347" s="18">
        <f t="shared" si="26"/>
        <v>-24.000000000000021</v>
      </c>
      <c r="K347" s="19">
        <f t="shared" si="27"/>
        <v>-2.1739130434782625E-2</v>
      </c>
      <c r="L347" s="20">
        <f t="shared" si="28"/>
        <v>132527.40000000002</v>
      </c>
      <c r="M347" s="9">
        <f t="shared" si="29"/>
        <v>15</v>
      </c>
      <c r="N347" s="21"/>
    </row>
    <row r="348" spans="1:14" s="13" customFormat="1" ht="12" x14ac:dyDescent="0.15">
      <c r="A348" s="23" t="s">
        <v>203</v>
      </c>
      <c r="B348" s="23" t="s">
        <v>309</v>
      </c>
      <c r="C348" s="15" t="s">
        <v>128</v>
      </c>
      <c r="D348" s="9" t="s">
        <v>248</v>
      </c>
      <c r="E348" s="16">
        <v>43726</v>
      </c>
      <c r="F348" s="12">
        <v>2.2000000000000002</v>
      </c>
      <c r="G348" s="25">
        <v>43733</v>
      </c>
      <c r="H348" s="12">
        <v>3.1</v>
      </c>
      <c r="I348" s="11">
        <f t="shared" si="25"/>
        <v>5</v>
      </c>
      <c r="J348" s="18">
        <f t="shared" si="26"/>
        <v>450</v>
      </c>
      <c r="K348" s="19">
        <f t="shared" si="27"/>
        <v>0.40909090909090901</v>
      </c>
      <c r="L348" s="20">
        <f t="shared" si="28"/>
        <v>132977.40000000002</v>
      </c>
      <c r="M348" s="9">
        <f t="shared" si="29"/>
        <v>7</v>
      </c>
      <c r="N348" s="16"/>
    </row>
    <row r="349" spans="1:14" s="13" customFormat="1" ht="12" x14ac:dyDescent="0.15">
      <c r="A349" s="13" t="s">
        <v>19</v>
      </c>
      <c r="B349" s="23" t="s">
        <v>312</v>
      </c>
      <c r="C349" s="15" t="s">
        <v>130</v>
      </c>
      <c r="D349" s="9" t="s">
        <v>131</v>
      </c>
      <c r="E349" s="16">
        <v>43731</v>
      </c>
      <c r="F349" s="12">
        <v>2.89</v>
      </c>
      <c r="G349" s="17">
        <v>43742</v>
      </c>
      <c r="H349" s="12">
        <v>4</v>
      </c>
      <c r="I349" s="11">
        <f t="shared" si="25"/>
        <v>4</v>
      </c>
      <c r="J349" s="18">
        <f t="shared" si="26"/>
        <v>443.99999999999994</v>
      </c>
      <c r="K349" s="19">
        <f t="shared" si="27"/>
        <v>0.38408304498269891</v>
      </c>
      <c r="L349" s="20">
        <f t="shared" si="28"/>
        <v>133421.40000000002</v>
      </c>
      <c r="M349" s="9">
        <f t="shared" si="29"/>
        <v>11</v>
      </c>
      <c r="N349" s="21"/>
    </row>
    <row r="350" spans="1:14" s="13" customFormat="1" ht="12" x14ac:dyDescent="0.15">
      <c r="A350" s="13" t="s">
        <v>25</v>
      </c>
      <c r="B350" s="23" t="s">
        <v>338</v>
      </c>
      <c r="C350" s="15" t="s">
        <v>130</v>
      </c>
      <c r="D350" s="9" t="s">
        <v>22</v>
      </c>
      <c r="E350" s="16">
        <v>43735</v>
      </c>
      <c r="F350" s="12">
        <v>2.85</v>
      </c>
      <c r="G350" s="17">
        <v>43783</v>
      </c>
      <c r="H350" s="12">
        <f>F350*0.4</f>
        <v>1.1400000000000001</v>
      </c>
      <c r="I350" s="11">
        <f t="shared" si="25"/>
        <v>4</v>
      </c>
      <c r="J350" s="18">
        <f t="shared" si="26"/>
        <v>-684</v>
      </c>
      <c r="K350" s="19">
        <f t="shared" si="27"/>
        <v>-0.6</v>
      </c>
      <c r="L350" s="20">
        <f t="shared" si="28"/>
        <v>132737.40000000002</v>
      </c>
      <c r="M350" s="9">
        <f t="shared" si="29"/>
        <v>48</v>
      </c>
      <c r="N350" s="14"/>
    </row>
    <row r="351" spans="1:14" s="13" customFormat="1" ht="12" x14ac:dyDescent="0.15">
      <c r="A351" s="13" t="s">
        <v>186</v>
      </c>
      <c r="B351" s="13" t="s">
        <v>271</v>
      </c>
      <c r="C351" s="15" t="s">
        <v>130</v>
      </c>
      <c r="D351" s="9" t="s">
        <v>65</v>
      </c>
      <c r="E351" s="16">
        <v>43740</v>
      </c>
      <c r="F351" s="12">
        <v>4.47</v>
      </c>
      <c r="G351" s="17">
        <v>43742</v>
      </c>
      <c r="H351" s="12">
        <v>7</v>
      </c>
      <c r="I351" s="11">
        <f t="shared" si="25"/>
        <v>2</v>
      </c>
      <c r="J351" s="18">
        <f t="shared" si="26"/>
        <v>506.00000000000006</v>
      </c>
      <c r="K351" s="19">
        <f t="shared" si="27"/>
        <v>0.56599552572706946</v>
      </c>
      <c r="L351" s="20">
        <f t="shared" si="28"/>
        <v>133243.40000000002</v>
      </c>
      <c r="M351" s="9">
        <f t="shared" si="29"/>
        <v>2</v>
      </c>
      <c r="N351" s="14"/>
    </row>
    <row r="352" spans="1:14" s="13" customFormat="1" ht="12" x14ac:dyDescent="0.15">
      <c r="A352" s="13" t="s">
        <v>42</v>
      </c>
      <c r="B352" s="23" t="s">
        <v>313</v>
      </c>
      <c r="C352" s="15" t="s">
        <v>130</v>
      </c>
      <c r="D352" s="9" t="s">
        <v>48</v>
      </c>
      <c r="E352" s="16">
        <v>43740</v>
      </c>
      <c r="F352" s="12">
        <v>3.73</v>
      </c>
      <c r="G352" s="17">
        <v>43745</v>
      </c>
      <c r="H352" s="12">
        <v>4.9000000000000004</v>
      </c>
      <c r="I352" s="11">
        <f t="shared" si="25"/>
        <v>3</v>
      </c>
      <c r="J352" s="18">
        <f t="shared" si="26"/>
        <v>351.00000000000011</v>
      </c>
      <c r="K352" s="19">
        <f t="shared" si="27"/>
        <v>0.31367292225201082</v>
      </c>
      <c r="L352" s="20">
        <f t="shared" si="28"/>
        <v>133594.40000000002</v>
      </c>
      <c r="M352" s="9">
        <f t="shared" si="29"/>
        <v>5</v>
      </c>
      <c r="N352" s="21"/>
    </row>
    <row r="353" spans="1:21" s="13" customFormat="1" ht="12" x14ac:dyDescent="0.15">
      <c r="A353" s="13" t="s">
        <v>23</v>
      </c>
      <c r="B353" s="23" t="s">
        <v>328</v>
      </c>
      <c r="C353" s="15" t="s">
        <v>130</v>
      </c>
      <c r="D353" s="9" t="s">
        <v>57</v>
      </c>
      <c r="E353" s="16">
        <v>43740</v>
      </c>
      <c r="F353" s="12">
        <v>3.71</v>
      </c>
      <c r="G353" s="17">
        <v>43742</v>
      </c>
      <c r="H353" s="12">
        <v>4.87</v>
      </c>
      <c r="I353" s="11">
        <f t="shared" si="25"/>
        <v>3</v>
      </c>
      <c r="J353" s="18">
        <f t="shared" si="26"/>
        <v>348.00000000000006</v>
      </c>
      <c r="K353" s="19">
        <f t="shared" si="27"/>
        <v>0.3126684636118599</v>
      </c>
      <c r="L353" s="20">
        <f t="shared" si="28"/>
        <v>133942.40000000002</v>
      </c>
      <c r="M353" s="9">
        <f t="shared" si="29"/>
        <v>2</v>
      </c>
      <c r="N353" s="21"/>
    </row>
    <row r="354" spans="1:21" s="13" customFormat="1" ht="12" x14ac:dyDescent="0.15">
      <c r="A354" s="13" t="s">
        <v>39</v>
      </c>
      <c r="B354" s="23" t="s">
        <v>307</v>
      </c>
      <c r="C354" s="15" t="s">
        <v>130</v>
      </c>
      <c r="D354" s="9" t="s">
        <v>65</v>
      </c>
      <c r="E354" s="16">
        <v>43741</v>
      </c>
      <c r="F354" s="12">
        <v>1.81</v>
      </c>
      <c r="G354" s="17">
        <v>43762</v>
      </c>
      <c r="H354" s="12">
        <f>F354*0.4</f>
        <v>0.72400000000000009</v>
      </c>
      <c r="I354" s="11">
        <f t="shared" si="25"/>
        <v>6</v>
      </c>
      <c r="J354" s="18">
        <f t="shared" si="26"/>
        <v>-651.59999999999991</v>
      </c>
      <c r="K354" s="19">
        <f t="shared" si="27"/>
        <v>-0.59999999999999987</v>
      </c>
      <c r="L354" s="20">
        <f t="shared" si="28"/>
        <v>133290.80000000002</v>
      </c>
      <c r="M354" s="9">
        <f t="shared" si="29"/>
        <v>21</v>
      </c>
      <c r="N354" s="21"/>
    </row>
    <row r="355" spans="1:21" s="13" customFormat="1" ht="12" x14ac:dyDescent="0.15">
      <c r="A355" s="13" t="s">
        <v>42</v>
      </c>
      <c r="B355" s="23" t="s">
        <v>313</v>
      </c>
      <c r="C355" s="15" t="s">
        <v>130</v>
      </c>
      <c r="D355" s="9" t="s">
        <v>48</v>
      </c>
      <c r="E355" s="16">
        <v>43746</v>
      </c>
      <c r="F355" s="12">
        <v>3.73</v>
      </c>
      <c r="G355" s="17">
        <v>43749</v>
      </c>
      <c r="H355" s="12">
        <v>5.52</v>
      </c>
      <c r="I355" s="11">
        <f t="shared" si="25"/>
        <v>3</v>
      </c>
      <c r="J355" s="18">
        <f t="shared" si="26"/>
        <v>536.99999999999989</v>
      </c>
      <c r="K355" s="19">
        <f t="shared" si="27"/>
        <v>0.47989276139410175</v>
      </c>
      <c r="L355" s="20">
        <f t="shared" si="28"/>
        <v>133827.80000000002</v>
      </c>
      <c r="M355" s="9">
        <f t="shared" si="29"/>
        <v>3</v>
      </c>
      <c r="N355" s="21"/>
    </row>
    <row r="356" spans="1:21" s="13" customFormat="1" ht="12" x14ac:dyDescent="0.15">
      <c r="A356" s="13" t="s">
        <v>46</v>
      </c>
      <c r="B356" s="23" t="s">
        <v>314</v>
      </c>
      <c r="C356" s="15" t="s">
        <v>130</v>
      </c>
      <c r="D356" s="9" t="s">
        <v>90</v>
      </c>
      <c r="E356" s="16">
        <v>43746</v>
      </c>
      <c r="F356" s="12">
        <v>3.98</v>
      </c>
      <c r="G356" s="17">
        <v>43748</v>
      </c>
      <c r="H356" s="12">
        <v>5.3</v>
      </c>
      <c r="I356" s="11">
        <f t="shared" si="25"/>
        <v>3</v>
      </c>
      <c r="J356" s="18">
        <f t="shared" si="26"/>
        <v>395.99999999999994</v>
      </c>
      <c r="K356" s="19">
        <f t="shared" si="27"/>
        <v>0.33165829145728637</v>
      </c>
      <c r="L356" s="20">
        <f t="shared" si="28"/>
        <v>134223.80000000002</v>
      </c>
      <c r="M356" s="9">
        <f t="shared" si="29"/>
        <v>2</v>
      </c>
      <c r="N356" s="21"/>
    </row>
    <row r="357" spans="1:21" s="13" customFormat="1" ht="12" x14ac:dyDescent="0.15">
      <c r="A357" s="13" t="s">
        <v>23</v>
      </c>
      <c r="B357" s="23" t="s">
        <v>328</v>
      </c>
      <c r="C357" s="15" t="s">
        <v>130</v>
      </c>
      <c r="D357" s="9" t="s">
        <v>88</v>
      </c>
      <c r="E357" s="16">
        <v>43746</v>
      </c>
      <c r="F357" s="12">
        <v>1.24</v>
      </c>
      <c r="G357" s="17">
        <v>43748</v>
      </c>
      <c r="H357" s="12">
        <v>2.19</v>
      </c>
      <c r="I357" s="11">
        <f t="shared" si="25"/>
        <v>9</v>
      </c>
      <c r="J357" s="18">
        <f t="shared" si="26"/>
        <v>854.99999999999989</v>
      </c>
      <c r="K357" s="19">
        <f t="shared" si="27"/>
        <v>0.7661290322580645</v>
      </c>
      <c r="L357" s="20">
        <f t="shared" si="28"/>
        <v>135078.80000000002</v>
      </c>
      <c r="M357" s="9">
        <f t="shared" si="29"/>
        <v>2</v>
      </c>
      <c r="N357" s="14"/>
    </row>
    <row r="358" spans="1:21" s="13" customFormat="1" ht="12" x14ac:dyDescent="0.15">
      <c r="A358" s="13" t="s">
        <v>34</v>
      </c>
      <c r="B358" s="23" t="s">
        <v>332</v>
      </c>
      <c r="C358" s="15" t="s">
        <v>130</v>
      </c>
      <c r="D358" s="9" t="s">
        <v>67</v>
      </c>
      <c r="E358" s="16">
        <v>43746</v>
      </c>
      <c r="F358" s="12">
        <v>2.66</v>
      </c>
      <c r="G358" s="17">
        <v>43748</v>
      </c>
      <c r="H358" s="12">
        <v>3.55</v>
      </c>
      <c r="I358" s="11">
        <f t="shared" si="25"/>
        <v>4</v>
      </c>
      <c r="J358" s="18">
        <f t="shared" si="26"/>
        <v>355.99999999999989</v>
      </c>
      <c r="K358" s="19">
        <f t="shared" si="27"/>
        <v>0.33458646616541338</v>
      </c>
      <c r="L358" s="20">
        <f t="shared" si="28"/>
        <v>135434.80000000002</v>
      </c>
      <c r="M358" s="9">
        <f t="shared" si="29"/>
        <v>2</v>
      </c>
      <c r="N358" s="21"/>
    </row>
    <row r="359" spans="1:21" s="13" customFormat="1" ht="12" x14ac:dyDescent="0.15">
      <c r="A359" s="13" t="s">
        <v>32</v>
      </c>
      <c r="B359" s="23" t="s">
        <v>339</v>
      </c>
      <c r="C359" s="15" t="s">
        <v>130</v>
      </c>
      <c r="D359" s="9" t="s">
        <v>48</v>
      </c>
      <c r="E359" s="16">
        <v>43746</v>
      </c>
      <c r="F359" s="12">
        <v>5.2700000000000005</v>
      </c>
      <c r="G359" s="17">
        <v>43748</v>
      </c>
      <c r="H359" s="12">
        <v>7</v>
      </c>
      <c r="I359" s="11">
        <f t="shared" si="25"/>
        <v>2</v>
      </c>
      <c r="J359" s="18">
        <f t="shared" si="26"/>
        <v>345.99999999999989</v>
      </c>
      <c r="K359" s="19">
        <f t="shared" si="27"/>
        <v>0.32827324478178355</v>
      </c>
      <c r="L359" s="20">
        <f t="shared" si="28"/>
        <v>135780.80000000002</v>
      </c>
      <c r="M359" s="9">
        <f t="shared" si="29"/>
        <v>2</v>
      </c>
      <c r="N359" s="21"/>
    </row>
    <row r="360" spans="1:21" s="27" customFormat="1" ht="12" x14ac:dyDescent="0.15">
      <c r="A360" s="13" t="s">
        <v>15</v>
      </c>
      <c r="B360" s="23" t="s">
        <v>331</v>
      </c>
      <c r="C360" s="15" t="s">
        <v>130</v>
      </c>
      <c r="D360" s="9" t="s">
        <v>14</v>
      </c>
      <c r="E360" s="16">
        <v>43748</v>
      </c>
      <c r="F360" s="12">
        <v>2.0499999999999998</v>
      </c>
      <c r="G360" s="17">
        <v>43753</v>
      </c>
      <c r="H360" s="12">
        <v>5.3</v>
      </c>
      <c r="I360" s="11">
        <f t="shared" si="25"/>
        <v>5</v>
      </c>
      <c r="J360" s="18">
        <f t="shared" si="26"/>
        <v>1625</v>
      </c>
      <c r="K360" s="19">
        <f t="shared" si="27"/>
        <v>1.5853658536585367</v>
      </c>
      <c r="L360" s="20">
        <f t="shared" si="28"/>
        <v>137405.80000000002</v>
      </c>
      <c r="M360" s="9">
        <f t="shared" si="29"/>
        <v>5</v>
      </c>
      <c r="N360" s="21"/>
      <c r="O360" s="13"/>
      <c r="P360" s="13"/>
      <c r="Q360" s="13"/>
      <c r="R360" s="13"/>
      <c r="S360" s="13"/>
      <c r="T360" s="13"/>
      <c r="U360" s="13"/>
    </row>
    <row r="361" spans="1:21" s="13" customFormat="1" ht="12" x14ac:dyDescent="0.15">
      <c r="A361" s="13" t="s">
        <v>186</v>
      </c>
      <c r="B361" s="13" t="s">
        <v>271</v>
      </c>
      <c r="C361" s="15" t="s">
        <v>130</v>
      </c>
      <c r="D361" s="15" t="s">
        <v>14</v>
      </c>
      <c r="E361" s="16">
        <v>43754</v>
      </c>
      <c r="F361" s="12">
        <v>1.3900000000000001</v>
      </c>
      <c r="G361" s="17">
        <v>43759</v>
      </c>
      <c r="H361" s="12">
        <v>2.7</v>
      </c>
      <c r="I361" s="11">
        <f t="shared" si="25"/>
        <v>8</v>
      </c>
      <c r="J361" s="18">
        <f t="shared" si="26"/>
        <v>1048</v>
      </c>
      <c r="K361" s="19">
        <f t="shared" si="27"/>
        <v>0.94244604316546754</v>
      </c>
      <c r="L361" s="20">
        <f t="shared" si="28"/>
        <v>138453.80000000002</v>
      </c>
      <c r="M361" s="9">
        <f t="shared" si="29"/>
        <v>5</v>
      </c>
      <c r="N361" s="21"/>
    </row>
    <row r="362" spans="1:21" s="13" customFormat="1" ht="12" x14ac:dyDescent="0.15">
      <c r="A362" s="23" t="s">
        <v>264</v>
      </c>
      <c r="B362" s="23" t="s">
        <v>287</v>
      </c>
      <c r="C362" s="15" t="s">
        <v>130</v>
      </c>
      <c r="D362" s="9" t="s">
        <v>237</v>
      </c>
      <c r="E362" s="16">
        <v>43754</v>
      </c>
      <c r="F362" s="12">
        <v>1.19</v>
      </c>
      <c r="G362" s="25">
        <v>43760</v>
      </c>
      <c r="H362" s="12">
        <v>0.7</v>
      </c>
      <c r="I362" s="11">
        <f t="shared" si="25"/>
        <v>10</v>
      </c>
      <c r="J362" s="18">
        <f t="shared" si="26"/>
        <v>-490.00000000000006</v>
      </c>
      <c r="K362" s="19">
        <f t="shared" si="27"/>
        <v>-0.41176470588235298</v>
      </c>
      <c r="L362" s="20">
        <f t="shared" si="28"/>
        <v>137963.80000000002</v>
      </c>
      <c r="M362" s="9">
        <f t="shared" si="29"/>
        <v>6</v>
      </c>
      <c r="N362" s="16"/>
    </row>
    <row r="363" spans="1:21" s="13" customFormat="1" ht="12" x14ac:dyDescent="0.15">
      <c r="A363" s="13" t="s">
        <v>32</v>
      </c>
      <c r="B363" s="23" t="s">
        <v>339</v>
      </c>
      <c r="C363" s="15" t="s">
        <v>132</v>
      </c>
      <c r="D363" s="9" t="s">
        <v>79</v>
      </c>
      <c r="E363" s="16">
        <v>43754</v>
      </c>
      <c r="F363" s="12">
        <v>2.11</v>
      </c>
      <c r="G363" s="17">
        <v>43773</v>
      </c>
      <c r="H363" s="12">
        <v>1.55</v>
      </c>
      <c r="I363" s="11">
        <f t="shared" si="25"/>
        <v>5</v>
      </c>
      <c r="J363" s="18">
        <f t="shared" si="26"/>
        <v>-279.99999999999989</v>
      </c>
      <c r="K363" s="19">
        <f t="shared" si="27"/>
        <v>-0.26540284360189564</v>
      </c>
      <c r="L363" s="20">
        <f t="shared" si="28"/>
        <v>137683.80000000002</v>
      </c>
      <c r="M363" s="9">
        <f t="shared" si="29"/>
        <v>19</v>
      </c>
      <c r="N363" s="21"/>
    </row>
    <row r="364" spans="1:21" s="13" customFormat="1" ht="12" x14ac:dyDescent="0.15">
      <c r="A364" s="13" t="s">
        <v>34</v>
      </c>
      <c r="B364" s="23" t="s">
        <v>332</v>
      </c>
      <c r="C364" s="15" t="s">
        <v>132</v>
      </c>
      <c r="D364" s="9" t="s">
        <v>52</v>
      </c>
      <c r="E364" s="16">
        <v>43755</v>
      </c>
      <c r="F364" s="12">
        <v>2</v>
      </c>
      <c r="G364" s="17">
        <v>43760</v>
      </c>
      <c r="H364" s="12">
        <v>3.85</v>
      </c>
      <c r="I364" s="11">
        <f t="shared" si="25"/>
        <v>6</v>
      </c>
      <c r="J364" s="18">
        <f t="shared" si="26"/>
        <v>1110.0000000000002</v>
      </c>
      <c r="K364" s="19">
        <f t="shared" si="27"/>
        <v>0.92500000000000004</v>
      </c>
      <c r="L364" s="20">
        <f t="shared" si="28"/>
        <v>138793.80000000002</v>
      </c>
      <c r="M364" s="9">
        <f t="shared" si="29"/>
        <v>5</v>
      </c>
      <c r="N364" s="21"/>
    </row>
    <row r="365" spans="1:21" s="13" customFormat="1" ht="12" x14ac:dyDescent="0.15">
      <c r="A365" s="13" t="s">
        <v>46</v>
      </c>
      <c r="B365" s="23" t="s">
        <v>314</v>
      </c>
      <c r="C365" s="15" t="s">
        <v>132</v>
      </c>
      <c r="D365" s="9" t="s">
        <v>93</v>
      </c>
      <c r="E365" s="16">
        <v>43756</v>
      </c>
      <c r="F365" s="12">
        <v>4.54</v>
      </c>
      <c r="G365" s="17">
        <v>43760</v>
      </c>
      <c r="H365" s="12">
        <v>6.33</v>
      </c>
      <c r="I365" s="11">
        <f t="shared" si="25"/>
        <v>2</v>
      </c>
      <c r="J365" s="18">
        <f t="shared" si="26"/>
        <v>358</v>
      </c>
      <c r="K365" s="19">
        <f t="shared" si="27"/>
        <v>0.39427312775330398</v>
      </c>
      <c r="L365" s="20">
        <f t="shared" si="28"/>
        <v>139151.80000000002</v>
      </c>
      <c r="M365" s="9">
        <f t="shared" si="29"/>
        <v>4</v>
      </c>
      <c r="N365" s="21"/>
    </row>
    <row r="366" spans="1:21" s="13" customFormat="1" ht="12" x14ac:dyDescent="0.15">
      <c r="A366" s="13" t="s">
        <v>49</v>
      </c>
      <c r="B366" s="23" t="s">
        <v>327</v>
      </c>
      <c r="C366" s="15" t="s">
        <v>132</v>
      </c>
      <c r="D366" s="9" t="s">
        <v>133</v>
      </c>
      <c r="E366" s="16">
        <v>43756</v>
      </c>
      <c r="F366" s="12">
        <v>2.98</v>
      </c>
      <c r="G366" s="17">
        <v>43762</v>
      </c>
      <c r="H366" s="12">
        <v>11.5</v>
      </c>
      <c r="I366" s="11">
        <f t="shared" si="25"/>
        <v>4</v>
      </c>
      <c r="J366" s="18">
        <f t="shared" si="26"/>
        <v>3408</v>
      </c>
      <c r="K366" s="19">
        <f t="shared" si="27"/>
        <v>2.8590604026845639</v>
      </c>
      <c r="L366" s="20">
        <f t="shared" si="28"/>
        <v>142559.80000000002</v>
      </c>
      <c r="M366" s="9">
        <f t="shared" si="29"/>
        <v>6</v>
      </c>
      <c r="N366" s="21"/>
    </row>
    <row r="367" spans="1:21" s="13" customFormat="1" ht="12" x14ac:dyDescent="0.15">
      <c r="A367" s="13" t="s">
        <v>42</v>
      </c>
      <c r="B367" s="23" t="s">
        <v>313</v>
      </c>
      <c r="C367" s="15" t="s">
        <v>132</v>
      </c>
      <c r="D367" s="9" t="s">
        <v>66</v>
      </c>
      <c r="E367" s="16">
        <v>43761</v>
      </c>
      <c r="F367" s="12">
        <v>3.14</v>
      </c>
      <c r="G367" s="17">
        <v>43788</v>
      </c>
      <c r="H367" s="12">
        <v>3.43</v>
      </c>
      <c r="I367" s="11">
        <f t="shared" si="25"/>
        <v>3</v>
      </c>
      <c r="J367" s="18">
        <f t="shared" si="26"/>
        <v>87.000000000000014</v>
      </c>
      <c r="K367" s="19">
        <f t="shared" si="27"/>
        <v>9.2356687898089179E-2</v>
      </c>
      <c r="L367" s="20">
        <f t="shared" si="28"/>
        <v>142646.80000000002</v>
      </c>
      <c r="M367" s="9">
        <f t="shared" si="29"/>
        <v>27</v>
      </c>
      <c r="N367" s="21"/>
    </row>
    <row r="368" spans="1:21" s="13" customFormat="1" ht="12" x14ac:dyDescent="0.15">
      <c r="A368" s="13" t="s">
        <v>46</v>
      </c>
      <c r="B368" s="23" t="s">
        <v>314</v>
      </c>
      <c r="C368" s="15" t="s">
        <v>132</v>
      </c>
      <c r="D368" s="9" t="s">
        <v>60</v>
      </c>
      <c r="E368" s="16">
        <v>43761</v>
      </c>
      <c r="F368" s="12">
        <v>3.08</v>
      </c>
      <c r="G368" s="17">
        <v>43763</v>
      </c>
      <c r="H368" s="12">
        <v>5.92</v>
      </c>
      <c r="I368" s="11">
        <f t="shared" si="25"/>
        <v>3</v>
      </c>
      <c r="J368" s="18">
        <f t="shared" si="26"/>
        <v>852</v>
      </c>
      <c r="K368" s="19">
        <f t="shared" si="27"/>
        <v>0.92207792207792205</v>
      </c>
      <c r="L368" s="20">
        <f t="shared" si="28"/>
        <v>143498.80000000002</v>
      </c>
      <c r="M368" s="9">
        <f t="shared" si="29"/>
        <v>2</v>
      </c>
      <c r="N368" s="21"/>
    </row>
    <row r="369" spans="1:21" s="13" customFormat="1" ht="12" x14ac:dyDescent="0.15">
      <c r="A369" s="13" t="s">
        <v>15</v>
      </c>
      <c r="B369" s="23" t="s">
        <v>331</v>
      </c>
      <c r="C369" s="15" t="s">
        <v>132</v>
      </c>
      <c r="D369" s="9" t="s">
        <v>77</v>
      </c>
      <c r="E369" s="16">
        <v>43762</v>
      </c>
      <c r="F369" s="12">
        <v>0.97</v>
      </c>
      <c r="G369" s="17">
        <v>43767</v>
      </c>
      <c r="H369" s="12">
        <v>2.1</v>
      </c>
      <c r="I369" s="11">
        <f t="shared" si="25"/>
        <v>12</v>
      </c>
      <c r="J369" s="18">
        <f t="shared" si="26"/>
        <v>1356.0000000000002</v>
      </c>
      <c r="K369" s="19">
        <f t="shared" si="27"/>
        <v>1.1649484536082475</v>
      </c>
      <c r="L369" s="20">
        <f t="shared" si="28"/>
        <v>144854.80000000002</v>
      </c>
      <c r="M369" s="9">
        <f t="shared" si="29"/>
        <v>5</v>
      </c>
      <c r="N369" s="21"/>
    </row>
    <row r="370" spans="1:21" s="13" customFormat="1" ht="12" x14ac:dyDescent="0.15">
      <c r="A370" s="13" t="s">
        <v>44</v>
      </c>
      <c r="B370" s="23" t="s">
        <v>321</v>
      </c>
      <c r="C370" s="15" t="s">
        <v>132</v>
      </c>
      <c r="D370" s="9" t="s">
        <v>126</v>
      </c>
      <c r="E370" s="16">
        <v>43767</v>
      </c>
      <c r="F370" s="12">
        <v>3.9</v>
      </c>
      <c r="G370" s="17">
        <v>43770</v>
      </c>
      <c r="H370" s="12">
        <v>3.12</v>
      </c>
      <c r="I370" s="11">
        <f t="shared" si="25"/>
        <v>3</v>
      </c>
      <c r="J370" s="18">
        <f t="shared" si="26"/>
        <v>-233.99999999999994</v>
      </c>
      <c r="K370" s="19">
        <f t="shared" si="27"/>
        <v>-0.19999999999999996</v>
      </c>
      <c r="L370" s="20">
        <f t="shared" si="28"/>
        <v>144620.80000000002</v>
      </c>
      <c r="M370" s="9">
        <f t="shared" si="29"/>
        <v>3</v>
      </c>
      <c r="N370" s="21"/>
    </row>
    <row r="371" spans="1:21" s="27" customFormat="1" ht="12" x14ac:dyDescent="0.15">
      <c r="A371" s="13" t="s">
        <v>34</v>
      </c>
      <c r="B371" s="23" t="s">
        <v>332</v>
      </c>
      <c r="C371" s="15" t="s">
        <v>132</v>
      </c>
      <c r="D371" s="9" t="s">
        <v>40</v>
      </c>
      <c r="E371" s="16">
        <v>43767</v>
      </c>
      <c r="F371" s="12">
        <v>1.48</v>
      </c>
      <c r="G371" s="17">
        <v>43773</v>
      </c>
      <c r="H371" s="12">
        <v>2.99</v>
      </c>
      <c r="I371" s="11">
        <f t="shared" si="25"/>
        <v>8</v>
      </c>
      <c r="J371" s="18">
        <f t="shared" si="26"/>
        <v>1208.0000000000002</v>
      </c>
      <c r="K371" s="19">
        <f t="shared" si="27"/>
        <v>1.0202702702702704</v>
      </c>
      <c r="L371" s="20">
        <f t="shared" si="28"/>
        <v>145828.80000000002</v>
      </c>
      <c r="M371" s="9">
        <f t="shared" si="29"/>
        <v>6</v>
      </c>
      <c r="N371" s="21"/>
      <c r="O371" s="13"/>
      <c r="P371" s="13"/>
      <c r="Q371" s="13"/>
      <c r="R371" s="13"/>
      <c r="S371" s="13"/>
      <c r="T371" s="13"/>
      <c r="U371" s="13"/>
    </row>
    <row r="372" spans="1:21" s="13" customFormat="1" ht="12" x14ac:dyDescent="0.15">
      <c r="A372" s="13" t="s">
        <v>46</v>
      </c>
      <c r="B372" s="23" t="s">
        <v>314</v>
      </c>
      <c r="C372" s="15" t="s">
        <v>132</v>
      </c>
      <c r="D372" s="9" t="s">
        <v>94</v>
      </c>
      <c r="E372" s="16">
        <v>43768</v>
      </c>
      <c r="F372" s="12">
        <v>3.35</v>
      </c>
      <c r="G372" s="17">
        <v>43773</v>
      </c>
      <c r="H372" s="12">
        <v>5.4</v>
      </c>
      <c r="I372" s="11">
        <f t="shared" si="25"/>
        <v>3</v>
      </c>
      <c r="J372" s="18">
        <f t="shared" si="26"/>
        <v>615</v>
      </c>
      <c r="K372" s="19">
        <f t="shared" si="27"/>
        <v>0.61194029850746279</v>
      </c>
      <c r="L372" s="20">
        <f t="shared" si="28"/>
        <v>146443.80000000002</v>
      </c>
      <c r="M372" s="9">
        <f t="shared" si="29"/>
        <v>5</v>
      </c>
      <c r="N372" s="21"/>
    </row>
    <row r="373" spans="1:21" s="13" customFormat="1" ht="12" x14ac:dyDescent="0.15">
      <c r="A373" s="13" t="s">
        <v>49</v>
      </c>
      <c r="B373" s="23" t="s">
        <v>327</v>
      </c>
      <c r="C373" s="15" t="s">
        <v>132</v>
      </c>
      <c r="D373" s="9" t="s">
        <v>31</v>
      </c>
      <c r="E373" s="16">
        <v>43768</v>
      </c>
      <c r="F373" s="12">
        <v>3.99</v>
      </c>
      <c r="G373" s="17">
        <v>43774</v>
      </c>
      <c r="H373" s="12">
        <v>4.18</v>
      </c>
      <c r="I373" s="11">
        <f t="shared" si="25"/>
        <v>3</v>
      </c>
      <c r="J373" s="18">
        <f t="shared" si="26"/>
        <v>56.999999999999851</v>
      </c>
      <c r="K373" s="19">
        <f t="shared" si="27"/>
        <v>4.7619047619047492E-2</v>
      </c>
      <c r="L373" s="20">
        <f t="shared" si="28"/>
        <v>146500.80000000002</v>
      </c>
      <c r="M373" s="9">
        <f t="shared" si="29"/>
        <v>6</v>
      </c>
      <c r="N373" s="21"/>
      <c r="P373" s="27"/>
      <c r="Q373" s="27"/>
      <c r="R373" s="27"/>
      <c r="S373" s="27"/>
      <c r="T373" s="27"/>
      <c r="U373" s="27"/>
    </row>
    <row r="374" spans="1:21" s="13" customFormat="1" ht="12" x14ac:dyDescent="0.15">
      <c r="A374" s="13" t="s">
        <v>44</v>
      </c>
      <c r="B374" s="23" t="s">
        <v>321</v>
      </c>
      <c r="C374" s="15" t="s">
        <v>132</v>
      </c>
      <c r="D374" s="9" t="s">
        <v>72</v>
      </c>
      <c r="E374" s="16">
        <v>43773</v>
      </c>
      <c r="F374" s="12">
        <v>4.5</v>
      </c>
      <c r="G374" s="17">
        <v>43783</v>
      </c>
      <c r="H374" s="12">
        <v>3.2</v>
      </c>
      <c r="I374" s="11">
        <f t="shared" si="25"/>
        <v>2</v>
      </c>
      <c r="J374" s="18">
        <f t="shared" si="26"/>
        <v>-259.99999999999994</v>
      </c>
      <c r="K374" s="19">
        <f t="shared" si="27"/>
        <v>-0.28888888888888886</v>
      </c>
      <c r="L374" s="20">
        <f t="shared" si="28"/>
        <v>146240.80000000002</v>
      </c>
      <c r="M374" s="9">
        <f t="shared" si="29"/>
        <v>10</v>
      </c>
      <c r="N374" s="21"/>
    </row>
    <row r="375" spans="1:21" s="13" customFormat="1" ht="12" x14ac:dyDescent="0.15">
      <c r="A375" s="13" t="s">
        <v>15</v>
      </c>
      <c r="B375" s="23" t="s">
        <v>331</v>
      </c>
      <c r="C375" s="15" t="s">
        <v>132</v>
      </c>
      <c r="D375" s="9" t="s">
        <v>134</v>
      </c>
      <c r="E375" s="16">
        <v>43773</v>
      </c>
      <c r="F375" s="12">
        <v>1.42</v>
      </c>
      <c r="G375" s="17">
        <v>43777</v>
      </c>
      <c r="H375" s="12">
        <v>1.79</v>
      </c>
      <c r="I375" s="11">
        <f t="shared" si="25"/>
        <v>8</v>
      </c>
      <c r="J375" s="18">
        <f t="shared" si="26"/>
        <v>296.00000000000011</v>
      </c>
      <c r="K375" s="19">
        <f t="shared" si="27"/>
        <v>0.26056338028169024</v>
      </c>
      <c r="L375" s="20">
        <f t="shared" si="28"/>
        <v>146536.80000000002</v>
      </c>
      <c r="M375" s="9">
        <f t="shared" si="29"/>
        <v>4</v>
      </c>
      <c r="N375" s="21"/>
    </row>
    <row r="376" spans="1:21" s="13" customFormat="1" ht="12" x14ac:dyDescent="0.15">
      <c r="A376" s="13" t="s">
        <v>179</v>
      </c>
      <c r="B376" s="13" t="s">
        <v>290</v>
      </c>
      <c r="C376" s="15" t="s">
        <v>132</v>
      </c>
      <c r="D376" s="9" t="s">
        <v>93</v>
      </c>
      <c r="E376" s="16">
        <v>43775</v>
      </c>
      <c r="F376" s="12">
        <v>0.92</v>
      </c>
      <c r="G376" s="17">
        <v>43787</v>
      </c>
      <c r="H376" s="12">
        <v>1.31</v>
      </c>
      <c r="I376" s="11">
        <f t="shared" si="25"/>
        <v>13</v>
      </c>
      <c r="J376" s="18">
        <f t="shared" si="26"/>
        <v>507</v>
      </c>
      <c r="K376" s="19">
        <f t="shared" si="27"/>
        <v>0.42391304347826086</v>
      </c>
      <c r="L376" s="20">
        <f t="shared" si="28"/>
        <v>147043.80000000002</v>
      </c>
      <c r="M376" s="9">
        <f t="shared" si="29"/>
        <v>12</v>
      </c>
      <c r="N376" s="21"/>
    </row>
    <row r="377" spans="1:21" s="13" customFormat="1" ht="12" x14ac:dyDescent="0.15">
      <c r="A377" s="13" t="s">
        <v>27</v>
      </c>
      <c r="B377" s="23" t="s">
        <v>311</v>
      </c>
      <c r="C377" s="15" t="s">
        <v>132</v>
      </c>
      <c r="D377" s="9" t="s">
        <v>67</v>
      </c>
      <c r="E377" s="16">
        <v>43775</v>
      </c>
      <c r="F377" s="12">
        <v>5.72</v>
      </c>
      <c r="G377" s="17">
        <v>43783</v>
      </c>
      <c r="H377" s="12">
        <v>8.67</v>
      </c>
      <c r="I377" s="11">
        <f t="shared" si="25"/>
        <v>2</v>
      </c>
      <c r="J377" s="18">
        <f t="shared" si="26"/>
        <v>590</v>
      </c>
      <c r="K377" s="19">
        <f t="shared" si="27"/>
        <v>0.51573426573426584</v>
      </c>
      <c r="L377" s="20">
        <f t="shared" si="28"/>
        <v>147633.80000000002</v>
      </c>
      <c r="M377" s="9">
        <f t="shared" si="29"/>
        <v>8</v>
      </c>
      <c r="N377" s="21"/>
    </row>
    <row r="378" spans="1:21" s="13" customFormat="1" ht="12" x14ac:dyDescent="0.15">
      <c r="A378" s="13" t="s">
        <v>32</v>
      </c>
      <c r="B378" s="23" t="s">
        <v>339</v>
      </c>
      <c r="C378" s="15" t="s">
        <v>132</v>
      </c>
      <c r="D378" s="9" t="s">
        <v>79</v>
      </c>
      <c r="E378" s="16">
        <v>43775</v>
      </c>
      <c r="F378" s="12">
        <v>3.33</v>
      </c>
      <c r="G378" s="17">
        <v>43781</v>
      </c>
      <c r="H378" s="12">
        <v>3.48</v>
      </c>
      <c r="I378" s="11">
        <f t="shared" si="25"/>
        <v>3</v>
      </c>
      <c r="J378" s="18">
        <f t="shared" si="26"/>
        <v>44.999999999999972</v>
      </c>
      <c r="K378" s="19">
        <f t="shared" si="27"/>
        <v>4.5045045045045015E-2</v>
      </c>
      <c r="L378" s="20">
        <f t="shared" si="28"/>
        <v>147678.80000000002</v>
      </c>
      <c r="M378" s="9">
        <f t="shared" si="29"/>
        <v>6</v>
      </c>
      <c r="N378" s="21"/>
    </row>
    <row r="379" spans="1:21" s="13" customFormat="1" ht="12" x14ac:dyDescent="0.15">
      <c r="A379" s="13" t="s">
        <v>34</v>
      </c>
      <c r="B379" s="23" t="s">
        <v>332</v>
      </c>
      <c r="C379" s="15" t="s">
        <v>132</v>
      </c>
      <c r="D379" s="9" t="s">
        <v>40</v>
      </c>
      <c r="E379" s="16">
        <v>43777</v>
      </c>
      <c r="F379" s="12">
        <v>2.76</v>
      </c>
      <c r="G379" s="17">
        <v>43815</v>
      </c>
      <c r="H379" s="12">
        <v>1.66</v>
      </c>
      <c r="I379" s="11">
        <f t="shared" si="25"/>
        <v>4</v>
      </c>
      <c r="J379" s="18">
        <f t="shared" si="26"/>
        <v>-439.99999999999994</v>
      </c>
      <c r="K379" s="19">
        <f t="shared" si="27"/>
        <v>-0.39855072463768115</v>
      </c>
      <c r="L379" s="20">
        <f t="shared" si="28"/>
        <v>147238.80000000002</v>
      </c>
      <c r="M379" s="9">
        <f t="shared" si="29"/>
        <v>38</v>
      </c>
      <c r="N379" s="14"/>
    </row>
    <row r="380" spans="1:21" s="13" customFormat="1" ht="12" x14ac:dyDescent="0.15">
      <c r="A380" s="27" t="s">
        <v>15</v>
      </c>
      <c r="B380" s="23" t="s">
        <v>331</v>
      </c>
      <c r="C380" s="28" t="s">
        <v>132</v>
      </c>
      <c r="D380" s="29" t="s">
        <v>77</v>
      </c>
      <c r="E380" s="30">
        <v>43782</v>
      </c>
      <c r="F380" s="31">
        <v>0.98</v>
      </c>
      <c r="G380" s="32">
        <v>43784</v>
      </c>
      <c r="H380" s="31">
        <v>2.83</v>
      </c>
      <c r="I380" s="33">
        <f t="shared" si="25"/>
        <v>12</v>
      </c>
      <c r="J380" s="34">
        <f t="shared" si="26"/>
        <v>2220.0000000000005</v>
      </c>
      <c r="K380" s="35">
        <f t="shared" si="27"/>
        <v>1.8877551020408165</v>
      </c>
      <c r="L380" s="20">
        <f t="shared" si="28"/>
        <v>149458.80000000002</v>
      </c>
      <c r="M380" s="9">
        <f t="shared" si="29"/>
        <v>2</v>
      </c>
      <c r="N380" s="36"/>
      <c r="O380" s="27"/>
    </row>
    <row r="381" spans="1:21" s="13" customFormat="1" ht="12" x14ac:dyDescent="0.15">
      <c r="A381" s="13" t="s">
        <v>49</v>
      </c>
      <c r="B381" s="23" t="s">
        <v>327</v>
      </c>
      <c r="C381" s="15" t="s">
        <v>132</v>
      </c>
      <c r="D381" s="9" t="s">
        <v>124</v>
      </c>
      <c r="E381" s="16">
        <v>43783</v>
      </c>
      <c r="F381" s="12">
        <v>3.61</v>
      </c>
      <c r="G381" s="17">
        <v>43788</v>
      </c>
      <c r="H381" s="12">
        <v>4.7</v>
      </c>
      <c r="I381" s="11">
        <f t="shared" si="25"/>
        <v>3</v>
      </c>
      <c r="J381" s="18">
        <f t="shared" si="26"/>
        <v>327.00000000000011</v>
      </c>
      <c r="K381" s="19">
        <f t="shared" si="27"/>
        <v>0.30193905817174527</v>
      </c>
      <c r="L381" s="20">
        <f t="shared" si="28"/>
        <v>149785.80000000002</v>
      </c>
      <c r="M381" s="9">
        <f t="shared" si="29"/>
        <v>5</v>
      </c>
      <c r="N381" s="21"/>
    </row>
    <row r="382" spans="1:21" s="13" customFormat="1" ht="12" x14ac:dyDescent="0.15">
      <c r="A382" s="13" t="s">
        <v>25</v>
      </c>
      <c r="B382" s="23" t="s">
        <v>338</v>
      </c>
      <c r="C382" s="15" t="s">
        <v>132</v>
      </c>
      <c r="D382" s="9" t="s">
        <v>22</v>
      </c>
      <c r="E382" s="16">
        <v>43784</v>
      </c>
      <c r="F382" s="12">
        <v>1.52</v>
      </c>
      <c r="G382" s="17">
        <v>43819</v>
      </c>
      <c r="H382" s="12">
        <f>F382*0.4</f>
        <v>0.6080000000000001</v>
      </c>
      <c r="I382" s="11">
        <f t="shared" si="25"/>
        <v>7</v>
      </c>
      <c r="J382" s="18">
        <f t="shared" si="26"/>
        <v>-638.4</v>
      </c>
      <c r="K382" s="19">
        <f t="shared" si="27"/>
        <v>-0.6</v>
      </c>
      <c r="L382" s="20">
        <f t="shared" si="28"/>
        <v>149147.40000000002</v>
      </c>
      <c r="M382" s="9">
        <f t="shared" si="29"/>
        <v>35</v>
      </c>
      <c r="N382" s="21"/>
    </row>
    <row r="383" spans="1:21" s="13" customFormat="1" ht="12" x14ac:dyDescent="0.15">
      <c r="A383" s="23" t="s">
        <v>234</v>
      </c>
      <c r="B383" s="23" t="s">
        <v>279</v>
      </c>
      <c r="C383" s="15" t="s">
        <v>132</v>
      </c>
      <c r="D383" s="9" t="s">
        <v>268</v>
      </c>
      <c r="E383" s="16">
        <v>43787</v>
      </c>
      <c r="F383" s="12">
        <v>2.33</v>
      </c>
      <c r="G383" s="25">
        <v>43802</v>
      </c>
      <c r="H383" s="12">
        <v>4.7</v>
      </c>
      <c r="I383" s="11">
        <f t="shared" si="25"/>
        <v>5</v>
      </c>
      <c r="J383" s="18">
        <f t="shared" si="26"/>
        <v>1185.0000000000002</v>
      </c>
      <c r="K383" s="19">
        <f t="shared" si="27"/>
        <v>1.0171673819742491</v>
      </c>
      <c r="L383" s="20">
        <f t="shared" si="28"/>
        <v>150332.40000000002</v>
      </c>
      <c r="M383" s="9">
        <f t="shared" si="29"/>
        <v>15</v>
      </c>
      <c r="N383" s="16"/>
    </row>
    <row r="384" spans="1:21" s="13" customFormat="1" ht="12" x14ac:dyDescent="0.15">
      <c r="A384" s="13" t="s">
        <v>27</v>
      </c>
      <c r="B384" s="23" t="s">
        <v>311</v>
      </c>
      <c r="C384" s="15" t="s">
        <v>136</v>
      </c>
      <c r="D384" s="9" t="s">
        <v>67</v>
      </c>
      <c r="E384" s="16">
        <v>43789</v>
      </c>
      <c r="F384" s="12">
        <v>3.9</v>
      </c>
      <c r="G384" s="17">
        <v>43811</v>
      </c>
      <c r="H384" s="12">
        <v>5.4</v>
      </c>
      <c r="I384" s="11">
        <f t="shared" si="25"/>
        <v>3</v>
      </c>
      <c r="J384" s="18">
        <f t="shared" si="26"/>
        <v>450.00000000000017</v>
      </c>
      <c r="K384" s="19">
        <f t="shared" si="27"/>
        <v>0.38461538461538475</v>
      </c>
      <c r="L384" s="20">
        <f t="shared" si="28"/>
        <v>150782.40000000002</v>
      </c>
      <c r="M384" s="9">
        <f t="shared" si="29"/>
        <v>22</v>
      </c>
      <c r="N384" s="21"/>
      <c r="P384" s="27"/>
      <c r="Q384" s="27"/>
      <c r="R384" s="27"/>
      <c r="S384" s="27"/>
      <c r="T384" s="27"/>
      <c r="U384" s="27"/>
    </row>
    <row r="385" spans="1:15" s="13" customFormat="1" ht="12" x14ac:dyDescent="0.15">
      <c r="A385" s="13" t="s">
        <v>135</v>
      </c>
      <c r="B385" s="23" t="s">
        <v>326</v>
      </c>
      <c r="C385" s="15" t="s">
        <v>136</v>
      </c>
      <c r="D385" s="9" t="s">
        <v>137</v>
      </c>
      <c r="E385" s="16">
        <v>43789</v>
      </c>
      <c r="F385" s="12">
        <v>1.42</v>
      </c>
      <c r="G385" s="17">
        <v>43796</v>
      </c>
      <c r="H385" s="12">
        <v>2.4</v>
      </c>
      <c r="I385" s="11">
        <f t="shared" si="25"/>
        <v>8</v>
      </c>
      <c r="J385" s="18">
        <f t="shared" si="26"/>
        <v>784</v>
      </c>
      <c r="K385" s="19">
        <f t="shared" si="27"/>
        <v>0.6901408450704225</v>
      </c>
      <c r="L385" s="20">
        <f t="shared" si="28"/>
        <v>151566.40000000002</v>
      </c>
      <c r="M385" s="9">
        <f t="shared" si="29"/>
        <v>7</v>
      </c>
      <c r="N385" s="21"/>
    </row>
    <row r="386" spans="1:15" s="13" customFormat="1" ht="12" x14ac:dyDescent="0.15">
      <c r="A386" s="13" t="s">
        <v>96</v>
      </c>
      <c r="B386" s="13" t="s">
        <v>299</v>
      </c>
      <c r="C386" s="15" t="s">
        <v>136</v>
      </c>
      <c r="D386" s="9" t="s">
        <v>54</v>
      </c>
      <c r="E386" s="16">
        <v>43790</v>
      </c>
      <c r="F386" s="12">
        <v>3.47</v>
      </c>
      <c r="G386" s="17">
        <v>43794</v>
      </c>
      <c r="H386" s="12">
        <v>5.14</v>
      </c>
      <c r="I386" s="11">
        <f t="shared" si="25"/>
        <v>3</v>
      </c>
      <c r="J386" s="18">
        <f t="shared" si="26"/>
        <v>500.99999999999977</v>
      </c>
      <c r="K386" s="19">
        <f t="shared" si="27"/>
        <v>0.48126801152737736</v>
      </c>
      <c r="L386" s="20">
        <f t="shared" si="28"/>
        <v>152067.40000000002</v>
      </c>
      <c r="M386" s="9">
        <f t="shared" si="29"/>
        <v>4</v>
      </c>
      <c r="N386" s="21"/>
    </row>
    <row r="387" spans="1:15" s="13" customFormat="1" ht="12" x14ac:dyDescent="0.15">
      <c r="A387" s="13" t="s">
        <v>42</v>
      </c>
      <c r="B387" s="23" t="s">
        <v>313</v>
      </c>
      <c r="C387" s="15" t="s">
        <v>136</v>
      </c>
      <c r="D387" s="9" t="s">
        <v>66</v>
      </c>
      <c r="E387" s="16">
        <v>43790</v>
      </c>
      <c r="F387" s="12">
        <v>3.27</v>
      </c>
      <c r="G387" s="17">
        <v>43798</v>
      </c>
      <c r="H387" s="12">
        <v>4.01</v>
      </c>
      <c r="I387" s="11">
        <f t="shared" si="25"/>
        <v>3</v>
      </c>
      <c r="J387" s="18">
        <f t="shared" si="26"/>
        <v>221.99999999999994</v>
      </c>
      <c r="K387" s="19">
        <f t="shared" si="27"/>
        <v>0.22629969418960239</v>
      </c>
      <c r="L387" s="20">
        <f t="shared" si="28"/>
        <v>152289.40000000002</v>
      </c>
      <c r="M387" s="9">
        <f t="shared" si="29"/>
        <v>8</v>
      </c>
      <c r="N387" s="21"/>
    </row>
    <row r="388" spans="1:15" s="13" customFormat="1" ht="12" x14ac:dyDescent="0.15">
      <c r="A388" s="13" t="s">
        <v>44</v>
      </c>
      <c r="B388" s="23" t="s">
        <v>321</v>
      </c>
      <c r="C388" s="15" t="s">
        <v>136</v>
      </c>
      <c r="D388" s="9" t="s">
        <v>73</v>
      </c>
      <c r="E388" s="16">
        <v>43791</v>
      </c>
      <c r="F388" s="12">
        <v>4.9000000000000004</v>
      </c>
      <c r="G388" s="17">
        <v>43795</v>
      </c>
      <c r="H388" s="12">
        <v>9.1999999999999993</v>
      </c>
      <c r="I388" s="11">
        <f t="shared" si="25"/>
        <v>2</v>
      </c>
      <c r="J388" s="18">
        <f t="shared" si="26"/>
        <v>859.99999999999977</v>
      </c>
      <c r="K388" s="19">
        <f t="shared" si="27"/>
        <v>0.87755102040816302</v>
      </c>
      <c r="L388" s="20">
        <f t="shared" si="28"/>
        <v>153149.40000000002</v>
      </c>
      <c r="M388" s="9">
        <f t="shared" si="29"/>
        <v>4</v>
      </c>
      <c r="N388" s="21"/>
    </row>
    <row r="389" spans="1:15" s="13" customFormat="1" ht="12" x14ac:dyDescent="0.15">
      <c r="A389" s="13" t="s">
        <v>59</v>
      </c>
      <c r="B389" s="23" t="s">
        <v>323</v>
      </c>
      <c r="C389" s="15" t="s">
        <v>136</v>
      </c>
      <c r="D389" s="9" t="s">
        <v>40</v>
      </c>
      <c r="E389" s="16">
        <v>43794</v>
      </c>
      <c r="F389" s="12">
        <v>1.67</v>
      </c>
      <c r="G389" s="17">
        <v>43819</v>
      </c>
      <c r="H389" s="12">
        <v>1.85</v>
      </c>
      <c r="I389" s="11">
        <f t="shared" si="25"/>
        <v>7</v>
      </c>
      <c r="J389" s="18">
        <f t="shared" si="26"/>
        <v>126.00000000000011</v>
      </c>
      <c r="K389" s="19">
        <f t="shared" si="27"/>
        <v>0.10778443113772465</v>
      </c>
      <c r="L389" s="20">
        <f t="shared" si="28"/>
        <v>153275.40000000002</v>
      </c>
      <c r="M389" s="9">
        <f t="shared" si="29"/>
        <v>25</v>
      </c>
      <c r="N389" s="21"/>
    </row>
    <row r="390" spans="1:15" s="13" customFormat="1" ht="12" x14ac:dyDescent="0.15">
      <c r="A390" s="13" t="s">
        <v>46</v>
      </c>
      <c r="B390" s="23" t="s">
        <v>314</v>
      </c>
      <c r="C390" s="15" t="s">
        <v>136</v>
      </c>
      <c r="D390" s="9" t="s">
        <v>94</v>
      </c>
      <c r="E390" s="16">
        <v>43798</v>
      </c>
      <c r="F390" s="12">
        <v>3.85</v>
      </c>
      <c r="G390" s="17">
        <v>43811</v>
      </c>
      <c r="H390" s="12">
        <v>4.45</v>
      </c>
      <c r="I390" s="11">
        <f t="shared" si="25"/>
        <v>3</v>
      </c>
      <c r="J390" s="18">
        <f t="shared" si="26"/>
        <v>180.00000000000003</v>
      </c>
      <c r="K390" s="19">
        <f t="shared" si="27"/>
        <v>0.15584415584415587</v>
      </c>
      <c r="L390" s="20">
        <f t="shared" si="28"/>
        <v>153455.40000000002</v>
      </c>
      <c r="M390" s="9">
        <f t="shared" si="29"/>
        <v>13</v>
      </c>
      <c r="N390" s="21"/>
    </row>
    <row r="391" spans="1:15" s="13" customFormat="1" ht="12" x14ac:dyDescent="0.15">
      <c r="A391" s="13" t="s">
        <v>15</v>
      </c>
      <c r="B391" s="23" t="s">
        <v>331</v>
      </c>
      <c r="C391" s="15" t="s">
        <v>136</v>
      </c>
      <c r="D391" s="9" t="s">
        <v>62</v>
      </c>
      <c r="E391" s="16">
        <v>43798</v>
      </c>
      <c r="F391" s="12">
        <v>2.08</v>
      </c>
      <c r="G391" s="17">
        <v>43812</v>
      </c>
      <c r="H391" s="12">
        <v>2.2999999999999998</v>
      </c>
      <c r="I391" s="11">
        <f t="shared" si="25"/>
        <v>5</v>
      </c>
      <c r="J391" s="18">
        <f t="shared" si="26"/>
        <v>109.99999999999987</v>
      </c>
      <c r="K391" s="19">
        <f t="shared" si="27"/>
        <v>0.10576923076923064</v>
      </c>
      <c r="L391" s="20">
        <f t="shared" si="28"/>
        <v>153565.40000000002</v>
      </c>
      <c r="M391" s="9">
        <f t="shared" si="29"/>
        <v>14</v>
      </c>
      <c r="N391" s="21"/>
    </row>
    <row r="392" spans="1:15" s="13" customFormat="1" ht="12" x14ac:dyDescent="0.15">
      <c r="A392" s="27" t="s">
        <v>44</v>
      </c>
      <c r="B392" s="23" t="s">
        <v>321</v>
      </c>
      <c r="C392" s="28" t="s">
        <v>136</v>
      </c>
      <c r="D392" s="29" t="s">
        <v>124</v>
      </c>
      <c r="E392" s="30">
        <v>43801</v>
      </c>
      <c r="F392" s="31">
        <v>4.09</v>
      </c>
      <c r="G392" s="32">
        <v>43803</v>
      </c>
      <c r="H392" s="31">
        <v>15.3</v>
      </c>
      <c r="I392" s="33">
        <f t="shared" si="25"/>
        <v>2</v>
      </c>
      <c r="J392" s="34">
        <f t="shared" si="26"/>
        <v>2242</v>
      </c>
      <c r="K392" s="35">
        <f t="shared" si="27"/>
        <v>2.7408312958435213</v>
      </c>
      <c r="L392" s="20">
        <f t="shared" si="28"/>
        <v>155807.40000000002</v>
      </c>
      <c r="M392" s="9">
        <f t="shared" si="29"/>
        <v>2</v>
      </c>
      <c r="N392" s="37"/>
      <c r="O392" s="27"/>
    </row>
    <row r="393" spans="1:15" s="13" customFormat="1" ht="12" x14ac:dyDescent="0.15">
      <c r="A393" s="13" t="s">
        <v>32</v>
      </c>
      <c r="B393" s="23" t="s">
        <v>339</v>
      </c>
      <c r="C393" s="15" t="s">
        <v>136</v>
      </c>
      <c r="D393" s="9" t="s">
        <v>48</v>
      </c>
      <c r="E393" s="16">
        <v>43809</v>
      </c>
      <c r="F393" s="12">
        <v>4.2</v>
      </c>
      <c r="G393" s="17">
        <v>43811</v>
      </c>
      <c r="H393" s="12">
        <v>7.9</v>
      </c>
      <c r="I393" s="11">
        <f t="shared" ref="I393:I456" si="30">INT(12/F393)</f>
        <v>2</v>
      </c>
      <c r="J393" s="18">
        <f t="shared" ref="J393:J456" si="31">(H393-F393)*I393*100</f>
        <v>740</v>
      </c>
      <c r="K393" s="19">
        <f t="shared" ref="K393:K456" si="32">(H393-F393)/F393</f>
        <v>0.88095238095238093</v>
      </c>
      <c r="L393" s="20">
        <f t="shared" ref="L393:L456" si="33">L392+J393</f>
        <v>156547.40000000002</v>
      </c>
      <c r="M393" s="9">
        <f t="shared" ref="M393:M456" si="34">IF((G393-E393)&lt;&gt;0,G393-E393,1)</f>
        <v>2</v>
      </c>
      <c r="N393" s="14"/>
    </row>
    <row r="394" spans="1:15" s="13" customFormat="1" ht="12" x14ac:dyDescent="0.15">
      <c r="A394" s="13" t="s">
        <v>12</v>
      </c>
      <c r="B394" s="23" t="s">
        <v>330</v>
      </c>
      <c r="C394" s="15" t="s">
        <v>136</v>
      </c>
      <c r="D394" s="9" t="s">
        <v>77</v>
      </c>
      <c r="E394" s="16">
        <v>43810</v>
      </c>
      <c r="F394" s="12">
        <v>2.91</v>
      </c>
      <c r="G394" s="17">
        <v>43812</v>
      </c>
      <c r="H394" s="12">
        <v>3.3</v>
      </c>
      <c r="I394" s="11">
        <f t="shared" si="30"/>
        <v>4</v>
      </c>
      <c r="J394" s="18">
        <f t="shared" si="31"/>
        <v>155.99999999999989</v>
      </c>
      <c r="K394" s="19">
        <f t="shared" si="32"/>
        <v>0.13402061855670092</v>
      </c>
      <c r="L394" s="20">
        <f t="shared" si="33"/>
        <v>156703.40000000002</v>
      </c>
      <c r="M394" s="9">
        <f t="shared" si="34"/>
        <v>2</v>
      </c>
      <c r="N394" s="21"/>
    </row>
    <row r="395" spans="1:15" s="13" customFormat="1" ht="12" x14ac:dyDescent="0.15">
      <c r="A395" s="13" t="s">
        <v>12</v>
      </c>
      <c r="B395" s="23" t="s">
        <v>330</v>
      </c>
      <c r="C395" s="15" t="s">
        <v>136</v>
      </c>
      <c r="D395" s="9" t="s">
        <v>77</v>
      </c>
      <c r="E395" s="16">
        <v>43815</v>
      </c>
      <c r="F395" s="12">
        <v>1.76</v>
      </c>
      <c r="G395" s="17">
        <v>43817</v>
      </c>
      <c r="H395" s="12">
        <v>1.96</v>
      </c>
      <c r="I395" s="11">
        <f t="shared" si="30"/>
        <v>6</v>
      </c>
      <c r="J395" s="18">
        <f t="shared" si="31"/>
        <v>119.99999999999997</v>
      </c>
      <c r="K395" s="19">
        <f t="shared" si="32"/>
        <v>0.1136363636363636</v>
      </c>
      <c r="L395" s="20">
        <f t="shared" si="33"/>
        <v>156823.40000000002</v>
      </c>
      <c r="M395" s="9">
        <f t="shared" si="34"/>
        <v>2</v>
      </c>
      <c r="N395" s="21"/>
    </row>
    <row r="396" spans="1:15" s="13" customFormat="1" ht="12" x14ac:dyDescent="0.15">
      <c r="A396" s="23" t="s">
        <v>210</v>
      </c>
      <c r="B396" s="23" t="s">
        <v>303</v>
      </c>
      <c r="C396" s="15" t="s">
        <v>136</v>
      </c>
      <c r="D396" s="9" t="s">
        <v>238</v>
      </c>
      <c r="E396" s="16">
        <v>43816</v>
      </c>
      <c r="F396" s="12">
        <v>1.6</v>
      </c>
      <c r="G396" s="25">
        <v>43830</v>
      </c>
      <c r="H396" s="12">
        <v>1.4</v>
      </c>
      <c r="I396" s="11">
        <f t="shared" si="30"/>
        <v>7</v>
      </c>
      <c r="J396" s="18">
        <f t="shared" si="31"/>
        <v>-140.00000000000011</v>
      </c>
      <c r="K396" s="19">
        <f t="shared" si="32"/>
        <v>-0.12500000000000011</v>
      </c>
      <c r="L396" s="20">
        <f t="shared" si="33"/>
        <v>156683.40000000002</v>
      </c>
      <c r="M396" s="9">
        <f t="shared" si="34"/>
        <v>14</v>
      </c>
      <c r="N396" s="16"/>
    </row>
    <row r="397" spans="1:15" s="13" customFormat="1" ht="12" x14ac:dyDescent="0.15">
      <c r="A397" s="13" t="s">
        <v>23</v>
      </c>
      <c r="B397" s="23" t="s">
        <v>328</v>
      </c>
      <c r="C397" s="15" t="s">
        <v>136</v>
      </c>
      <c r="D397" s="9" t="s">
        <v>88</v>
      </c>
      <c r="E397" s="16">
        <v>43817</v>
      </c>
      <c r="F397" s="12">
        <v>1.85</v>
      </c>
      <c r="G397" s="17">
        <v>43832</v>
      </c>
      <c r="H397" s="12">
        <v>1.84</v>
      </c>
      <c r="I397" s="11">
        <f t="shared" si="30"/>
        <v>6</v>
      </c>
      <c r="J397" s="18">
        <f t="shared" si="31"/>
        <v>-6.0000000000000053</v>
      </c>
      <c r="K397" s="19">
        <f t="shared" si="32"/>
        <v>-5.40540540540541E-3</v>
      </c>
      <c r="L397" s="20">
        <f t="shared" si="33"/>
        <v>156677.40000000002</v>
      </c>
      <c r="M397" s="9">
        <f t="shared" si="34"/>
        <v>15</v>
      </c>
      <c r="N397" s="21"/>
    </row>
    <row r="398" spans="1:15" s="13" customFormat="1" ht="12" x14ac:dyDescent="0.15">
      <c r="A398" s="13" t="s">
        <v>17</v>
      </c>
      <c r="B398" s="23" t="s">
        <v>305</v>
      </c>
      <c r="C398" s="15" t="s">
        <v>136</v>
      </c>
      <c r="D398" s="9" t="s">
        <v>68</v>
      </c>
      <c r="E398" s="16">
        <v>43818</v>
      </c>
      <c r="F398" s="12">
        <v>4.4000000000000004</v>
      </c>
      <c r="G398" s="17">
        <v>43838</v>
      </c>
      <c r="H398" s="12">
        <v>7</v>
      </c>
      <c r="I398" s="11">
        <f t="shared" si="30"/>
        <v>2</v>
      </c>
      <c r="J398" s="18">
        <f t="shared" si="31"/>
        <v>519.99999999999989</v>
      </c>
      <c r="K398" s="19">
        <f t="shared" si="32"/>
        <v>0.59090909090909083</v>
      </c>
      <c r="L398" s="20">
        <f t="shared" si="33"/>
        <v>157197.40000000002</v>
      </c>
      <c r="M398" s="9">
        <f t="shared" si="34"/>
        <v>20</v>
      </c>
      <c r="N398" s="21"/>
    </row>
    <row r="399" spans="1:15" s="13" customFormat="1" ht="12" x14ac:dyDescent="0.15">
      <c r="A399" s="13" t="s">
        <v>27</v>
      </c>
      <c r="B399" s="23" t="s">
        <v>311</v>
      </c>
      <c r="C399" s="15" t="s">
        <v>136</v>
      </c>
      <c r="D399" s="9" t="s">
        <v>63</v>
      </c>
      <c r="E399" s="16">
        <v>43818</v>
      </c>
      <c r="F399" s="12">
        <v>3.11</v>
      </c>
      <c r="G399" s="17">
        <v>43832</v>
      </c>
      <c r="H399" s="12">
        <v>6.3</v>
      </c>
      <c r="I399" s="11">
        <f t="shared" si="30"/>
        <v>3</v>
      </c>
      <c r="J399" s="18">
        <f t="shared" si="31"/>
        <v>957</v>
      </c>
      <c r="K399" s="19">
        <f t="shared" si="32"/>
        <v>1.0257234726688103</v>
      </c>
      <c r="L399" s="20">
        <f t="shared" si="33"/>
        <v>158154.40000000002</v>
      </c>
      <c r="M399" s="9">
        <f t="shared" si="34"/>
        <v>14</v>
      </c>
      <c r="N399" s="21"/>
    </row>
    <row r="400" spans="1:15" s="13" customFormat="1" ht="12" x14ac:dyDescent="0.15">
      <c r="A400" s="13" t="s">
        <v>34</v>
      </c>
      <c r="B400" s="23" t="s">
        <v>332</v>
      </c>
      <c r="C400" s="15" t="s">
        <v>136</v>
      </c>
      <c r="D400" s="9" t="s">
        <v>36</v>
      </c>
      <c r="E400" s="16">
        <v>43818</v>
      </c>
      <c r="F400" s="12">
        <v>2.4900000000000002</v>
      </c>
      <c r="G400" s="17">
        <v>43832</v>
      </c>
      <c r="H400" s="12">
        <v>4.26</v>
      </c>
      <c r="I400" s="11">
        <f t="shared" si="30"/>
        <v>4</v>
      </c>
      <c r="J400" s="18">
        <f t="shared" si="31"/>
        <v>707.99999999999977</v>
      </c>
      <c r="K400" s="19">
        <f t="shared" si="32"/>
        <v>0.71084337349397564</v>
      </c>
      <c r="L400" s="20">
        <f t="shared" si="33"/>
        <v>158862.40000000002</v>
      </c>
      <c r="M400" s="9">
        <f t="shared" si="34"/>
        <v>14</v>
      </c>
      <c r="N400" s="21"/>
    </row>
    <row r="401" spans="1:14" s="13" customFormat="1" ht="12" x14ac:dyDescent="0.15">
      <c r="A401" s="13" t="s">
        <v>21</v>
      </c>
      <c r="B401" s="23" t="s">
        <v>334</v>
      </c>
      <c r="C401" s="15" t="s">
        <v>136</v>
      </c>
      <c r="D401" s="9" t="s">
        <v>61</v>
      </c>
      <c r="E401" s="16">
        <v>43818</v>
      </c>
      <c r="F401" s="12">
        <v>1.32</v>
      </c>
      <c r="G401" s="17">
        <v>43838</v>
      </c>
      <c r="H401" s="12">
        <v>2.95</v>
      </c>
      <c r="I401" s="11">
        <f t="shared" si="30"/>
        <v>9</v>
      </c>
      <c r="J401" s="18">
        <f t="shared" si="31"/>
        <v>1467.0000000000002</v>
      </c>
      <c r="K401" s="19">
        <f t="shared" si="32"/>
        <v>1.2348484848484849</v>
      </c>
      <c r="L401" s="20">
        <f t="shared" si="33"/>
        <v>160329.40000000002</v>
      </c>
      <c r="M401" s="9">
        <f t="shared" si="34"/>
        <v>20</v>
      </c>
      <c r="N401" s="21"/>
    </row>
    <row r="402" spans="1:14" s="13" customFormat="1" ht="12" x14ac:dyDescent="0.15">
      <c r="A402" s="13" t="s">
        <v>32</v>
      </c>
      <c r="B402" s="23" t="s">
        <v>339</v>
      </c>
      <c r="C402" s="15" t="s">
        <v>136</v>
      </c>
      <c r="D402" s="9" t="s">
        <v>99</v>
      </c>
      <c r="E402" s="16">
        <v>43818</v>
      </c>
      <c r="F402" s="12">
        <v>2.33</v>
      </c>
      <c r="G402" s="17">
        <v>43822</v>
      </c>
      <c r="H402" s="12">
        <v>3.6</v>
      </c>
      <c r="I402" s="11">
        <f t="shared" si="30"/>
        <v>5</v>
      </c>
      <c r="J402" s="18">
        <f t="shared" si="31"/>
        <v>635</v>
      </c>
      <c r="K402" s="19">
        <f t="shared" si="32"/>
        <v>0.54506437768240346</v>
      </c>
      <c r="L402" s="20">
        <f t="shared" si="33"/>
        <v>160964.40000000002</v>
      </c>
      <c r="M402" s="9">
        <f t="shared" si="34"/>
        <v>4</v>
      </c>
      <c r="N402" s="21"/>
    </row>
    <row r="403" spans="1:14" s="13" customFormat="1" ht="12" x14ac:dyDescent="0.15">
      <c r="A403" s="13" t="s">
        <v>42</v>
      </c>
      <c r="B403" s="23" t="s">
        <v>313</v>
      </c>
      <c r="C403" s="15" t="s">
        <v>136</v>
      </c>
      <c r="D403" s="9" t="s">
        <v>26</v>
      </c>
      <c r="E403" s="16">
        <v>43819</v>
      </c>
      <c r="F403" s="12">
        <v>1.93</v>
      </c>
      <c r="G403" s="17">
        <v>43837</v>
      </c>
      <c r="H403" s="12">
        <v>2.2799999999999998</v>
      </c>
      <c r="I403" s="11">
        <f t="shared" si="30"/>
        <v>6</v>
      </c>
      <c r="J403" s="18">
        <f t="shared" si="31"/>
        <v>209.99999999999991</v>
      </c>
      <c r="K403" s="19">
        <f t="shared" si="32"/>
        <v>0.18134715025906731</v>
      </c>
      <c r="L403" s="20">
        <f t="shared" si="33"/>
        <v>161174.40000000002</v>
      </c>
      <c r="M403" s="9">
        <f t="shared" si="34"/>
        <v>18</v>
      </c>
      <c r="N403" s="21"/>
    </row>
    <row r="404" spans="1:14" s="13" customFormat="1" ht="12" x14ac:dyDescent="0.15">
      <c r="A404" s="13" t="s">
        <v>44</v>
      </c>
      <c r="B404" s="23" t="s">
        <v>321</v>
      </c>
      <c r="C404" s="15" t="s">
        <v>138</v>
      </c>
      <c r="D404" s="9" t="s">
        <v>139</v>
      </c>
      <c r="E404" s="16">
        <v>43822</v>
      </c>
      <c r="F404" s="12">
        <v>6</v>
      </c>
      <c r="G404" s="17">
        <v>43825</v>
      </c>
      <c r="H404" s="12">
        <v>8.4</v>
      </c>
      <c r="I404" s="11">
        <f t="shared" si="30"/>
        <v>2</v>
      </c>
      <c r="J404" s="18">
        <f t="shared" si="31"/>
        <v>480.00000000000006</v>
      </c>
      <c r="K404" s="19">
        <f t="shared" si="32"/>
        <v>0.40000000000000008</v>
      </c>
      <c r="L404" s="20">
        <f t="shared" si="33"/>
        <v>161654.40000000002</v>
      </c>
      <c r="M404" s="9">
        <f t="shared" si="34"/>
        <v>3</v>
      </c>
    </row>
    <row r="405" spans="1:14" s="13" customFormat="1" ht="12" x14ac:dyDescent="0.15">
      <c r="A405" s="13" t="s">
        <v>25</v>
      </c>
      <c r="B405" s="23" t="s">
        <v>338</v>
      </c>
      <c r="C405" s="15" t="s">
        <v>138</v>
      </c>
      <c r="D405" s="9" t="s">
        <v>22</v>
      </c>
      <c r="E405" s="16">
        <v>43822</v>
      </c>
      <c r="F405" s="12">
        <v>3.34</v>
      </c>
      <c r="G405" s="17">
        <v>43845</v>
      </c>
      <c r="H405" s="12">
        <v>1.25</v>
      </c>
      <c r="I405" s="11">
        <f t="shared" si="30"/>
        <v>3</v>
      </c>
      <c r="J405" s="18">
        <f t="shared" si="31"/>
        <v>-627</v>
      </c>
      <c r="K405" s="19">
        <f t="shared" si="32"/>
        <v>-0.62574850299401197</v>
      </c>
      <c r="L405" s="20">
        <f t="shared" si="33"/>
        <v>161027.40000000002</v>
      </c>
      <c r="M405" s="9">
        <f t="shared" si="34"/>
        <v>23</v>
      </c>
      <c r="N405" s="21"/>
    </row>
    <row r="406" spans="1:14" s="13" customFormat="1" ht="12" x14ac:dyDescent="0.15">
      <c r="A406" s="13" t="s">
        <v>178</v>
      </c>
      <c r="B406" s="13" t="s">
        <v>280</v>
      </c>
      <c r="C406" s="15" t="s">
        <v>138</v>
      </c>
      <c r="D406" s="9" t="s">
        <v>28</v>
      </c>
      <c r="E406" s="16">
        <v>43825</v>
      </c>
      <c r="F406" s="12">
        <v>3.77</v>
      </c>
      <c r="G406" s="17">
        <v>43840</v>
      </c>
      <c r="H406" s="12">
        <v>4.9000000000000004</v>
      </c>
      <c r="I406" s="11">
        <f t="shared" si="30"/>
        <v>3</v>
      </c>
      <c r="J406" s="18">
        <f t="shared" si="31"/>
        <v>339.00000000000011</v>
      </c>
      <c r="K406" s="19">
        <f t="shared" si="32"/>
        <v>0.29973474801061017</v>
      </c>
      <c r="L406" s="20">
        <f t="shared" si="33"/>
        <v>161366.40000000002</v>
      </c>
      <c r="M406" s="9">
        <f t="shared" si="34"/>
        <v>15</v>
      </c>
      <c r="N406" s="21"/>
    </row>
    <row r="407" spans="1:14" s="13" customFormat="1" ht="12" x14ac:dyDescent="0.15">
      <c r="A407" s="13" t="s">
        <v>23</v>
      </c>
      <c r="B407" s="23" t="s">
        <v>328</v>
      </c>
      <c r="C407" s="15" t="s">
        <v>138</v>
      </c>
      <c r="D407" s="9" t="s">
        <v>57</v>
      </c>
      <c r="E407" s="16">
        <v>43833</v>
      </c>
      <c r="F407" s="12">
        <v>3.37</v>
      </c>
      <c r="G407" s="17">
        <v>43839</v>
      </c>
      <c r="H407" s="12">
        <v>4.7</v>
      </c>
      <c r="I407" s="11">
        <f t="shared" si="30"/>
        <v>3</v>
      </c>
      <c r="J407" s="18">
        <f t="shared" si="31"/>
        <v>399</v>
      </c>
      <c r="K407" s="19">
        <f t="shared" si="32"/>
        <v>0.39465875370919884</v>
      </c>
      <c r="L407" s="20">
        <f t="shared" si="33"/>
        <v>161765.40000000002</v>
      </c>
      <c r="M407" s="9">
        <f t="shared" si="34"/>
        <v>6</v>
      </c>
      <c r="N407" s="21"/>
    </row>
    <row r="408" spans="1:14" s="13" customFormat="1" ht="12" x14ac:dyDescent="0.15">
      <c r="A408" s="13" t="s">
        <v>34</v>
      </c>
      <c r="B408" s="23" t="s">
        <v>332</v>
      </c>
      <c r="C408" s="15" t="s">
        <v>138</v>
      </c>
      <c r="D408" s="9" t="s">
        <v>40</v>
      </c>
      <c r="E408" s="16">
        <v>43833</v>
      </c>
      <c r="F408" s="12">
        <v>2.25</v>
      </c>
      <c r="G408" s="17">
        <v>43847</v>
      </c>
      <c r="H408" s="12">
        <v>2.8</v>
      </c>
      <c r="I408" s="11">
        <f t="shared" si="30"/>
        <v>5</v>
      </c>
      <c r="J408" s="18">
        <f t="shared" si="31"/>
        <v>274.99999999999989</v>
      </c>
      <c r="K408" s="19">
        <f t="shared" si="32"/>
        <v>0.24444444444444435</v>
      </c>
      <c r="L408" s="20">
        <f t="shared" si="33"/>
        <v>162040.40000000002</v>
      </c>
      <c r="M408" s="9">
        <f t="shared" si="34"/>
        <v>14</v>
      </c>
      <c r="N408" s="21"/>
    </row>
    <row r="409" spans="1:14" s="13" customFormat="1" ht="12" x14ac:dyDescent="0.15">
      <c r="A409" s="13" t="s">
        <v>27</v>
      </c>
      <c r="B409" s="23" t="s">
        <v>311</v>
      </c>
      <c r="C409" s="15" t="s">
        <v>138</v>
      </c>
      <c r="D409" s="9" t="s">
        <v>63</v>
      </c>
      <c r="E409" s="16">
        <v>43836</v>
      </c>
      <c r="F409" s="12">
        <v>1.8800000000000001</v>
      </c>
      <c r="G409" s="17">
        <v>43840</v>
      </c>
      <c r="H409" s="12">
        <v>3.2</v>
      </c>
      <c r="I409" s="11">
        <f t="shared" si="30"/>
        <v>6</v>
      </c>
      <c r="J409" s="18">
        <f t="shared" si="31"/>
        <v>792</v>
      </c>
      <c r="K409" s="19">
        <f t="shared" si="32"/>
        <v>0.7021276595744681</v>
      </c>
      <c r="L409" s="20">
        <f t="shared" si="33"/>
        <v>162832.40000000002</v>
      </c>
      <c r="M409" s="9">
        <f t="shared" si="34"/>
        <v>4</v>
      </c>
      <c r="N409" s="21"/>
    </row>
    <row r="410" spans="1:14" s="13" customFormat="1" ht="12" x14ac:dyDescent="0.15">
      <c r="A410" s="13" t="s">
        <v>37</v>
      </c>
      <c r="B410" s="23" t="s">
        <v>302</v>
      </c>
      <c r="C410" s="15" t="s">
        <v>138</v>
      </c>
      <c r="D410" s="9" t="s">
        <v>14</v>
      </c>
      <c r="E410" s="16">
        <v>43840</v>
      </c>
      <c r="F410" s="12">
        <v>2.5</v>
      </c>
      <c r="G410" s="17">
        <v>43844</v>
      </c>
      <c r="H410" s="12">
        <v>5.15</v>
      </c>
      <c r="I410" s="11">
        <f t="shared" si="30"/>
        <v>4</v>
      </c>
      <c r="J410" s="18">
        <f t="shared" si="31"/>
        <v>1060.0000000000002</v>
      </c>
      <c r="K410" s="19">
        <f t="shared" si="32"/>
        <v>1.06</v>
      </c>
      <c r="L410" s="20">
        <f t="shared" si="33"/>
        <v>163892.40000000002</v>
      </c>
      <c r="M410" s="9">
        <f t="shared" si="34"/>
        <v>4</v>
      </c>
      <c r="N410" s="21"/>
    </row>
    <row r="411" spans="1:14" s="13" customFormat="1" ht="12" x14ac:dyDescent="0.15">
      <c r="A411" s="13" t="s">
        <v>19</v>
      </c>
      <c r="B411" s="23" t="s">
        <v>312</v>
      </c>
      <c r="C411" s="15" t="s">
        <v>138</v>
      </c>
      <c r="D411" s="9" t="s">
        <v>73</v>
      </c>
      <c r="E411" s="16">
        <v>43840</v>
      </c>
      <c r="F411" s="12">
        <v>4.25</v>
      </c>
      <c r="G411" s="17">
        <v>43844</v>
      </c>
      <c r="H411" s="12">
        <v>7.17</v>
      </c>
      <c r="I411" s="11">
        <f t="shared" si="30"/>
        <v>2</v>
      </c>
      <c r="J411" s="18">
        <f t="shared" si="31"/>
        <v>584</v>
      </c>
      <c r="K411" s="19">
        <f t="shared" si="32"/>
        <v>0.68705882352941172</v>
      </c>
      <c r="L411" s="20">
        <f t="shared" si="33"/>
        <v>164476.40000000002</v>
      </c>
      <c r="M411" s="9">
        <f t="shared" si="34"/>
        <v>4</v>
      </c>
      <c r="N411" s="21"/>
    </row>
    <row r="412" spans="1:14" s="13" customFormat="1" ht="12" x14ac:dyDescent="0.15">
      <c r="A412" s="13" t="s">
        <v>42</v>
      </c>
      <c r="B412" s="23" t="s">
        <v>313</v>
      </c>
      <c r="C412" s="15" t="s">
        <v>138</v>
      </c>
      <c r="D412" s="9" t="s">
        <v>26</v>
      </c>
      <c r="E412" s="16">
        <v>43840</v>
      </c>
      <c r="F412" s="12">
        <v>2.87</v>
      </c>
      <c r="G412" s="17">
        <v>43844</v>
      </c>
      <c r="H412" s="12">
        <v>4.3499999999999996</v>
      </c>
      <c r="I412" s="11">
        <f t="shared" si="30"/>
        <v>4</v>
      </c>
      <c r="J412" s="18">
        <f t="shared" si="31"/>
        <v>591.99999999999977</v>
      </c>
      <c r="K412" s="19">
        <f t="shared" si="32"/>
        <v>0.51567944250871067</v>
      </c>
      <c r="L412" s="20">
        <f t="shared" si="33"/>
        <v>165068.40000000002</v>
      </c>
      <c r="M412" s="9">
        <f t="shared" si="34"/>
        <v>4</v>
      </c>
      <c r="N412" s="21"/>
    </row>
    <row r="413" spans="1:14" s="13" customFormat="1" ht="12" x14ac:dyDescent="0.15">
      <c r="A413" s="13" t="s">
        <v>15</v>
      </c>
      <c r="B413" s="23" t="s">
        <v>331</v>
      </c>
      <c r="C413" s="15" t="s">
        <v>138</v>
      </c>
      <c r="D413" s="9" t="s">
        <v>62</v>
      </c>
      <c r="E413" s="16">
        <v>43843</v>
      </c>
      <c r="F413" s="12">
        <v>3.2</v>
      </c>
      <c r="G413" s="17">
        <v>43845</v>
      </c>
      <c r="H413" s="12">
        <v>5.7</v>
      </c>
      <c r="I413" s="11">
        <f t="shared" si="30"/>
        <v>3</v>
      </c>
      <c r="J413" s="18">
        <f t="shared" si="31"/>
        <v>750</v>
      </c>
      <c r="K413" s="19">
        <f t="shared" si="32"/>
        <v>0.78125</v>
      </c>
      <c r="L413" s="20">
        <f t="shared" si="33"/>
        <v>165818.40000000002</v>
      </c>
      <c r="M413" s="9">
        <f t="shared" si="34"/>
        <v>2</v>
      </c>
      <c r="N413" s="21"/>
    </row>
    <row r="414" spans="1:14" s="13" customFormat="1" ht="12" x14ac:dyDescent="0.15">
      <c r="A414" s="13" t="s">
        <v>32</v>
      </c>
      <c r="B414" s="23" t="s">
        <v>339</v>
      </c>
      <c r="C414" s="15" t="s">
        <v>138</v>
      </c>
      <c r="D414" s="9" t="s">
        <v>26</v>
      </c>
      <c r="E414" s="16">
        <v>43843</v>
      </c>
      <c r="F414" s="12">
        <v>4</v>
      </c>
      <c r="G414" s="17">
        <v>43847</v>
      </c>
      <c r="H414" s="12">
        <v>5.6</v>
      </c>
      <c r="I414" s="11">
        <f t="shared" si="30"/>
        <v>3</v>
      </c>
      <c r="J414" s="18">
        <f t="shared" si="31"/>
        <v>479.99999999999989</v>
      </c>
      <c r="K414" s="19">
        <f t="shared" si="32"/>
        <v>0.39999999999999991</v>
      </c>
      <c r="L414" s="20">
        <f t="shared" si="33"/>
        <v>166298.40000000002</v>
      </c>
      <c r="M414" s="9">
        <f t="shared" si="34"/>
        <v>4</v>
      </c>
      <c r="N414" s="21"/>
    </row>
    <row r="415" spans="1:14" s="13" customFormat="1" ht="12" x14ac:dyDescent="0.15">
      <c r="A415" s="13" t="s">
        <v>64</v>
      </c>
      <c r="B415" s="23" t="s">
        <v>340</v>
      </c>
      <c r="C415" s="15" t="s">
        <v>138</v>
      </c>
      <c r="D415" s="15" t="s">
        <v>26</v>
      </c>
      <c r="E415" s="16">
        <v>43843</v>
      </c>
      <c r="F415" s="12">
        <v>3.1</v>
      </c>
      <c r="G415" s="17">
        <v>43847</v>
      </c>
      <c r="H415" s="12">
        <v>5.47</v>
      </c>
      <c r="I415" s="11">
        <f t="shared" si="30"/>
        <v>3</v>
      </c>
      <c r="J415" s="18">
        <f t="shared" si="31"/>
        <v>711</v>
      </c>
      <c r="K415" s="19">
        <f t="shared" si="32"/>
        <v>0.76451612903225796</v>
      </c>
      <c r="L415" s="20">
        <f t="shared" si="33"/>
        <v>167009.40000000002</v>
      </c>
      <c r="M415" s="9">
        <f t="shared" si="34"/>
        <v>4</v>
      </c>
      <c r="N415" s="21"/>
    </row>
    <row r="416" spans="1:14" s="13" customFormat="1" ht="12" x14ac:dyDescent="0.15">
      <c r="A416" s="13" t="s">
        <v>17</v>
      </c>
      <c r="B416" s="23" t="s">
        <v>305</v>
      </c>
      <c r="C416" s="15" t="s">
        <v>138</v>
      </c>
      <c r="D416" s="9" t="s">
        <v>68</v>
      </c>
      <c r="E416" s="16">
        <v>43844</v>
      </c>
      <c r="F416" s="12">
        <v>1.72</v>
      </c>
      <c r="G416" s="17">
        <v>43846</v>
      </c>
      <c r="H416" s="12">
        <v>3.2</v>
      </c>
      <c r="I416" s="11">
        <f t="shared" si="30"/>
        <v>6</v>
      </c>
      <c r="J416" s="18">
        <f t="shared" si="31"/>
        <v>888.00000000000011</v>
      </c>
      <c r="K416" s="19">
        <f t="shared" si="32"/>
        <v>0.86046511627906985</v>
      </c>
      <c r="L416" s="20">
        <f t="shared" si="33"/>
        <v>167897.40000000002</v>
      </c>
      <c r="M416" s="9">
        <f t="shared" si="34"/>
        <v>2</v>
      </c>
      <c r="N416" s="21"/>
    </row>
    <row r="417" spans="1:14" s="13" customFormat="1" ht="12" x14ac:dyDescent="0.15">
      <c r="A417" s="13" t="s">
        <v>39</v>
      </c>
      <c r="B417" s="23" t="s">
        <v>307</v>
      </c>
      <c r="C417" s="15" t="s">
        <v>138</v>
      </c>
      <c r="D417" s="9" t="s">
        <v>60</v>
      </c>
      <c r="E417" s="16">
        <v>43844</v>
      </c>
      <c r="F417" s="12">
        <v>3.23</v>
      </c>
      <c r="G417" s="17">
        <v>43847</v>
      </c>
      <c r="H417" s="12">
        <v>5.5</v>
      </c>
      <c r="I417" s="11">
        <f t="shared" si="30"/>
        <v>3</v>
      </c>
      <c r="J417" s="18">
        <f t="shared" si="31"/>
        <v>681</v>
      </c>
      <c r="K417" s="19">
        <f t="shared" si="32"/>
        <v>0.70278637770897834</v>
      </c>
      <c r="L417" s="20">
        <f t="shared" si="33"/>
        <v>168578.40000000002</v>
      </c>
      <c r="M417" s="9">
        <f t="shared" si="34"/>
        <v>3</v>
      </c>
      <c r="N417" s="21"/>
    </row>
    <row r="418" spans="1:14" s="13" customFormat="1" ht="12" x14ac:dyDescent="0.15">
      <c r="A418" s="13" t="s">
        <v>23</v>
      </c>
      <c r="B418" s="23" t="s">
        <v>328</v>
      </c>
      <c r="C418" s="15" t="s">
        <v>138</v>
      </c>
      <c r="D418" s="9" t="s">
        <v>57</v>
      </c>
      <c r="E418" s="16">
        <v>43844</v>
      </c>
      <c r="F418" s="12">
        <v>4.37</v>
      </c>
      <c r="G418" s="17">
        <v>43852</v>
      </c>
      <c r="H418" s="12">
        <v>5.9</v>
      </c>
      <c r="I418" s="11">
        <f t="shared" si="30"/>
        <v>2</v>
      </c>
      <c r="J418" s="18">
        <f t="shared" si="31"/>
        <v>306.00000000000006</v>
      </c>
      <c r="K418" s="19">
        <f t="shared" si="32"/>
        <v>0.35011441647597258</v>
      </c>
      <c r="L418" s="20">
        <f t="shared" si="33"/>
        <v>168884.40000000002</v>
      </c>
      <c r="M418" s="9">
        <f t="shared" si="34"/>
        <v>8</v>
      </c>
      <c r="N418" s="21"/>
    </row>
    <row r="419" spans="1:14" s="13" customFormat="1" ht="12" x14ac:dyDescent="0.15">
      <c r="A419" s="13" t="s">
        <v>46</v>
      </c>
      <c r="B419" s="23" t="s">
        <v>314</v>
      </c>
      <c r="C419" s="15" t="s">
        <v>138</v>
      </c>
      <c r="D419" s="9" t="s">
        <v>121</v>
      </c>
      <c r="E419" s="16">
        <v>43845</v>
      </c>
      <c r="F419" s="12">
        <v>5.68</v>
      </c>
      <c r="G419" s="17">
        <v>43852</v>
      </c>
      <c r="H419" s="12">
        <v>6.55</v>
      </c>
      <c r="I419" s="11">
        <f t="shared" si="30"/>
        <v>2</v>
      </c>
      <c r="J419" s="18">
        <f t="shared" si="31"/>
        <v>174.00000000000003</v>
      </c>
      <c r="K419" s="19">
        <f t="shared" si="32"/>
        <v>0.15316901408450706</v>
      </c>
      <c r="L419" s="20">
        <f t="shared" si="33"/>
        <v>169058.40000000002</v>
      </c>
      <c r="M419" s="9">
        <f t="shared" si="34"/>
        <v>7</v>
      </c>
      <c r="N419" s="21"/>
    </row>
    <row r="420" spans="1:14" s="13" customFormat="1" ht="12" x14ac:dyDescent="0.15">
      <c r="A420" s="13" t="s">
        <v>188</v>
      </c>
      <c r="B420" s="13" t="s">
        <v>286</v>
      </c>
      <c r="C420" s="15" t="s">
        <v>138</v>
      </c>
      <c r="D420" s="9" t="s">
        <v>40</v>
      </c>
      <c r="E420" s="16">
        <v>43846</v>
      </c>
      <c r="F420" s="12">
        <v>1.44</v>
      </c>
      <c r="G420" s="17">
        <v>43865</v>
      </c>
      <c r="H420" s="12">
        <v>3.08</v>
      </c>
      <c r="I420" s="11">
        <f t="shared" si="30"/>
        <v>8</v>
      </c>
      <c r="J420" s="18">
        <f t="shared" si="31"/>
        <v>1312</v>
      </c>
      <c r="K420" s="19">
        <f t="shared" si="32"/>
        <v>1.1388888888888891</v>
      </c>
      <c r="L420" s="20">
        <f t="shared" si="33"/>
        <v>170370.40000000002</v>
      </c>
      <c r="M420" s="9">
        <f t="shared" si="34"/>
        <v>19</v>
      </c>
      <c r="N420" s="21"/>
    </row>
    <row r="421" spans="1:14" s="13" customFormat="1" ht="12" x14ac:dyDescent="0.15">
      <c r="A421" s="13" t="s">
        <v>49</v>
      </c>
      <c r="B421" s="23" t="s">
        <v>327</v>
      </c>
      <c r="C421" s="15" t="s">
        <v>138</v>
      </c>
      <c r="D421" s="9" t="s">
        <v>140</v>
      </c>
      <c r="E421" s="16">
        <v>43846</v>
      </c>
      <c r="F421" s="12">
        <v>4.6000000000000005</v>
      </c>
      <c r="G421" s="17">
        <v>43851</v>
      </c>
      <c r="H421" s="12">
        <v>7.9</v>
      </c>
      <c r="I421" s="11">
        <f t="shared" si="30"/>
        <v>2</v>
      </c>
      <c r="J421" s="18">
        <f t="shared" si="31"/>
        <v>660</v>
      </c>
      <c r="K421" s="19">
        <f t="shared" si="32"/>
        <v>0.71739130434782594</v>
      </c>
      <c r="L421" s="20">
        <f t="shared" si="33"/>
        <v>171030.40000000002</v>
      </c>
      <c r="M421" s="9">
        <f t="shared" si="34"/>
        <v>5</v>
      </c>
      <c r="N421" s="21"/>
    </row>
    <row r="422" spans="1:14" s="13" customFormat="1" ht="12" x14ac:dyDescent="0.15">
      <c r="A422" s="23" t="s">
        <v>264</v>
      </c>
      <c r="B422" s="23" t="s">
        <v>287</v>
      </c>
      <c r="C422" s="15" t="s">
        <v>138</v>
      </c>
      <c r="D422" s="9" t="s">
        <v>239</v>
      </c>
      <c r="E422" s="16">
        <v>43847</v>
      </c>
      <c r="F422" s="12">
        <v>2.5</v>
      </c>
      <c r="G422" s="25">
        <v>43852</v>
      </c>
      <c r="H422" s="12">
        <v>4.1100000000000003</v>
      </c>
      <c r="I422" s="11">
        <f t="shared" si="30"/>
        <v>4</v>
      </c>
      <c r="J422" s="18">
        <f t="shared" si="31"/>
        <v>644.00000000000011</v>
      </c>
      <c r="K422" s="19">
        <f t="shared" si="32"/>
        <v>0.64400000000000013</v>
      </c>
      <c r="L422" s="20">
        <f t="shared" si="33"/>
        <v>171674.40000000002</v>
      </c>
      <c r="M422" s="9">
        <f t="shared" si="34"/>
        <v>5</v>
      </c>
      <c r="N422" s="16"/>
    </row>
    <row r="423" spans="1:14" s="13" customFormat="1" ht="12" x14ac:dyDescent="0.15">
      <c r="A423" s="13" t="s">
        <v>37</v>
      </c>
      <c r="B423" s="23" t="s">
        <v>302</v>
      </c>
      <c r="C423" s="15" t="s">
        <v>138</v>
      </c>
      <c r="D423" s="9" t="s">
        <v>121</v>
      </c>
      <c r="E423" s="16">
        <v>43847</v>
      </c>
      <c r="F423" s="12">
        <v>0.95000000000000007</v>
      </c>
      <c r="G423" s="17">
        <v>43864</v>
      </c>
      <c r="H423" s="12">
        <v>1.1000000000000001</v>
      </c>
      <c r="I423" s="11">
        <f t="shared" si="30"/>
        <v>12</v>
      </c>
      <c r="J423" s="18">
        <f t="shared" si="31"/>
        <v>180.00000000000003</v>
      </c>
      <c r="K423" s="19">
        <f t="shared" si="32"/>
        <v>0.15789473684210528</v>
      </c>
      <c r="L423" s="20">
        <f t="shared" si="33"/>
        <v>171854.40000000002</v>
      </c>
      <c r="M423" s="9">
        <f t="shared" si="34"/>
        <v>17</v>
      </c>
      <c r="N423" s="21"/>
    </row>
    <row r="424" spans="1:14" s="13" customFormat="1" ht="12" x14ac:dyDescent="0.15">
      <c r="A424" s="13" t="s">
        <v>96</v>
      </c>
      <c r="B424" s="13" t="s">
        <v>299</v>
      </c>
      <c r="C424" s="15" t="s">
        <v>138</v>
      </c>
      <c r="D424" s="9" t="s">
        <v>35</v>
      </c>
      <c r="E424" s="16">
        <v>43851</v>
      </c>
      <c r="F424" s="12">
        <v>3.25</v>
      </c>
      <c r="G424" s="17">
        <v>43866</v>
      </c>
      <c r="H424" s="12">
        <v>7.4</v>
      </c>
      <c r="I424" s="11">
        <f t="shared" si="30"/>
        <v>3</v>
      </c>
      <c r="J424" s="18">
        <f t="shared" si="31"/>
        <v>1245</v>
      </c>
      <c r="K424" s="19">
        <f t="shared" si="32"/>
        <v>1.276923076923077</v>
      </c>
      <c r="L424" s="20">
        <f t="shared" si="33"/>
        <v>173099.40000000002</v>
      </c>
      <c r="M424" s="9">
        <f t="shared" si="34"/>
        <v>15</v>
      </c>
      <c r="N424" s="21"/>
    </row>
    <row r="425" spans="1:14" s="13" customFormat="1" ht="12" x14ac:dyDescent="0.15">
      <c r="A425" s="13" t="s">
        <v>34</v>
      </c>
      <c r="B425" s="23" t="s">
        <v>332</v>
      </c>
      <c r="C425" s="15" t="s">
        <v>138</v>
      </c>
      <c r="D425" s="9" t="s">
        <v>40</v>
      </c>
      <c r="E425" s="16">
        <v>43851</v>
      </c>
      <c r="F425" s="12">
        <v>2.0299999999999998</v>
      </c>
      <c r="G425" s="17">
        <v>43853</v>
      </c>
      <c r="H425" s="12">
        <v>1.7</v>
      </c>
      <c r="I425" s="11">
        <f t="shared" si="30"/>
        <v>5</v>
      </c>
      <c r="J425" s="18">
        <f t="shared" si="31"/>
        <v>-164.99999999999991</v>
      </c>
      <c r="K425" s="19">
        <f t="shared" si="32"/>
        <v>-0.16256157635467974</v>
      </c>
      <c r="L425" s="20">
        <f t="shared" si="33"/>
        <v>172934.40000000002</v>
      </c>
      <c r="M425" s="9">
        <f t="shared" si="34"/>
        <v>2</v>
      </c>
      <c r="N425" s="21"/>
    </row>
    <row r="426" spans="1:14" s="13" customFormat="1" ht="12" x14ac:dyDescent="0.15">
      <c r="A426" s="13" t="s">
        <v>189</v>
      </c>
      <c r="B426" s="13" t="s">
        <v>294</v>
      </c>
      <c r="C426" s="15" t="s">
        <v>141</v>
      </c>
      <c r="D426" s="9" t="s">
        <v>14</v>
      </c>
      <c r="E426" s="16">
        <v>43853</v>
      </c>
      <c r="F426" s="12">
        <v>1.57</v>
      </c>
      <c r="G426" s="17">
        <v>43868</v>
      </c>
      <c r="H426" s="12">
        <v>2.38</v>
      </c>
      <c r="I426" s="11">
        <f t="shared" si="30"/>
        <v>7</v>
      </c>
      <c r="J426" s="18">
        <f t="shared" si="31"/>
        <v>566.99999999999989</v>
      </c>
      <c r="K426" s="19">
        <f t="shared" si="32"/>
        <v>0.51592356687898078</v>
      </c>
      <c r="L426" s="20">
        <f t="shared" si="33"/>
        <v>173501.40000000002</v>
      </c>
      <c r="M426" s="9">
        <f t="shared" si="34"/>
        <v>15</v>
      </c>
      <c r="N426" s="14"/>
    </row>
    <row r="427" spans="1:14" s="13" customFormat="1" ht="12" x14ac:dyDescent="0.15">
      <c r="A427" s="13" t="s">
        <v>39</v>
      </c>
      <c r="B427" s="23" t="s">
        <v>307</v>
      </c>
      <c r="C427" s="15" t="s">
        <v>141</v>
      </c>
      <c r="D427" s="9" t="s">
        <v>60</v>
      </c>
      <c r="E427" s="16">
        <v>43853</v>
      </c>
      <c r="F427" s="12">
        <v>1.8</v>
      </c>
      <c r="G427" s="17">
        <v>43888</v>
      </c>
      <c r="H427" s="12">
        <v>1.55</v>
      </c>
      <c r="I427" s="11">
        <f t="shared" si="30"/>
        <v>6</v>
      </c>
      <c r="J427" s="18">
        <f t="shared" si="31"/>
        <v>-150</v>
      </c>
      <c r="K427" s="19">
        <f t="shared" si="32"/>
        <v>-0.1388888888888889</v>
      </c>
      <c r="L427" s="20">
        <f t="shared" si="33"/>
        <v>173351.40000000002</v>
      </c>
      <c r="M427" s="9">
        <f t="shared" si="34"/>
        <v>35</v>
      </c>
      <c r="N427" s="21"/>
    </row>
    <row r="428" spans="1:14" s="13" customFormat="1" ht="12" x14ac:dyDescent="0.15">
      <c r="A428" s="13" t="s">
        <v>27</v>
      </c>
      <c r="B428" s="23" t="s">
        <v>311</v>
      </c>
      <c r="C428" s="15" t="s">
        <v>141</v>
      </c>
      <c r="D428" s="9" t="s">
        <v>36</v>
      </c>
      <c r="E428" s="16">
        <v>43853</v>
      </c>
      <c r="F428" s="12">
        <v>1.1100000000000001</v>
      </c>
      <c r="G428" s="17">
        <v>43860</v>
      </c>
      <c r="H428" s="12">
        <v>1.9</v>
      </c>
      <c r="I428" s="11">
        <f t="shared" si="30"/>
        <v>10</v>
      </c>
      <c r="J428" s="18">
        <f t="shared" si="31"/>
        <v>789.99999999999989</v>
      </c>
      <c r="K428" s="19">
        <f t="shared" si="32"/>
        <v>0.71171171171171144</v>
      </c>
      <c r="L428" s="20">
        <f t="shared" si="33"/>
        <v>174141.40000000002</v>
      </c>
      <c r="M428" s="9">
        <f t="shared" si="34"/>
        <v>7</v>
      </c>
      <c r="N428" s="21"/>
    </row>
    <row r="429" spans="1:14" s="13" customFormat="1" ht="12" x14ac:dyDescent="0.15">
      <c r="A429" s="13" t="s">
        <v>23</v>
      </c>
      <c r="B429" s="23" t="s">
        <v>328</v>
      </c>
      <c r="C429" s="15" t="s">
        <v>141</v>
      </c>
      <c r="D429" s="9" t="s">
        <v>45</v>
      </c>
      <c r="E429" s="16">
        <v>43853</v>
      </c>
      <c r="F429" s="12">
        <v>2.88</v>
      </c>
      <c r="G429" s="17">
        <v>43886</v>
      </c>
      <c r="H429" s="12">
        <f>F429*0.4</f>
        <v>1.1519999999999999</v>
      </c>
      <c r="I429" s="11">
        <f t="shared" si="30"/>
        <v>4</v>
      </c>
      <c r="J429" s="18">
        <f t="shared" si="31"/>
        <v>-691.2</v>
      </c>
      <c r="K429" s="19">
        <f t="shared" si="32"/>
        <v>-0.6</v>
      </c>
      <c r="L429" s="20">
        <f t="shared" si="33"/>
        <v>173450.2</v>
      </c>
      <c r="M429" s="9">
        <f t="shared" si="34"/>
        <v>33</v>
      </c>
      <c r="N429" s="21"/>
    </row>
    <row r="430" spans="1:14" s="13" customFormat="1" ht="12" x14ac:dyDescent="0.15">
      <c r="A430" s="13" t="s">
        <v>182</v>
      </c>
      <c r="B430" s="13" t="s">
        <v>275</v>
      </c>
      <c r="C430" s="15" t="s">
        <v>141</v>
      </c>
      <c r="D430" s="9" t="s">
        <v>190</v>
      </c>
      <c r="E430" s="16">
        <v>43854</v>
      </c>
      <c r="F430" s="12">
        <v>2.92</v>
      </c>
      <c r="G430" s="17">
        <v>43865</v>
      </c>
      <c r="H430" s="12">
        <v>3.4</v>
      </c>
      <c r="I430" s="11">
        <f t="shared" si="30"/>
        <v>4</v>
      </c>
      <c r="J430" s="18">
        <f t="shared" si="31"/>
        <v>192</v>
      </c>
      <c r="K430" s="19">
        <f t="shared" si="32"/>
        <v>0.16438356164383561</v>
      </c>
      <c r="L430" s="20">
        <f t="shared" si="33"/>
        <v>173642.2</v>
      </c>
      <c r="M430" s="9">
        <f t="shared" si="34"/>
        <v>11</v>
      </c>
      <c r="N430" s="21"/>
    </row>
    <row r="431" spans="1:14" s="13" customFormat="1" ht="12" x14ac:dyDescent="0.15">
      <c r="A431" s="13" t="s">
        <v>34</v>
      </c>
      <c r="B431" s="23" t="s">
        <v>332</v>
      </c>
      <c r="C431" s="15" t="s">
        <v>141</v>
      </c>
      <c r="D431" s="9" t="s">
        <v>61</v>
      </c>
      <c r="E431" s="16">
        <v>43860</v>
      </c>
      <c r="F431" s="12">
        <v>2.0100000000000002</v>
      </c>
      <c r="G431" s="17">
        <v>43867</v>
      </c>
      <c r="H431" s="12">
        <v>2.75</v>
      </c>
      <c r="I431" s="11">
        <f t="shared" si="30"/>
        <v>5</v>
      </c>
      <c r="J431" s="18">
        <f t="shared" si="31"/>
        <v>369.99999999999989</v>
      </c>
      <c r="K431" s="19">
        <f t="shared" si="32"/>
        <v>0.36815920398009933</v>
      </c>
      <c r="L431" s="20">
        <f t="shared" si="33"/>
        <v>174012.2</v>
      </c>
      <c r="M431" s="9">
        <f t="shared" si="34"/>
        <v>7</v>
      </c>
      <c r="N431" s="21"/>
    </row>
    <row r="432" spans="1:14" s="13" customFormat="1" ht="12" x14ac:dyDescent="0.15">
      <c r="A432" s="13" t="s">
        <v>44</v>
      </c>
      <c r="B432" s="23" t="s">
        <v>321</v>
      </c>
      <c r="C432" s="15" t="s">
        <v>141</v>
      </c>
      <c r="D432" s="9" t="s">
        <v>142</v>
      </c>
      <c r="E432" s="16">
        <v>43864</v>
      </c>
      <c r="F432" s="12">
        <v>4.8</v>
      </c>
      <c r="G432" s="17">
        <v>43866</v>
      </c>
      <c r="H432" s="12">
        <v>6.4</v>
      </c>
      <c r="I432" s="11">
        <f t="shared" si="30"/>
        <v>2</v>
      </c>
      <c r="J432" s="18">
        <f t="shared" si="31"/>
        <v>320.00000000000011</v>
      </c>
      <c r="K432" s="19">
        <f t="shared" si="32"/>
        <v>0.33333333333333348</v>
      </c>
      <c r="L432" s="20">
        <f t="shared" si="33"/>
        <v>174332.2</v>
      </c>
      <c r="M432" s="9">
        <f t="shared" si="34"/>
        <v>2</v>
      </c>
      <c r="N432" s="14"/>
    </row>
    <row r="433" spans="1:21" s="13" customFormat="1" ht="12" x14ac:dyDescent="0.15">
      <c r="A433" s="13" t="s">
        <v>49</v>
      </c>
      <c r="B433" s="23" t="s">
        <v>327</v>
      </c>
      <c r="C433" s="15" t="s">
        <v>141</v>
      </c>
      <c r="D433" s="9" t="s">
        <v>143</v>
      </c>
      <c r="E433" s="16">
        <v>43866</v>
      </c>
      <c r="F433" s="12">
        <v>5.65</v>
      </c>
      <c r="G433" s="17">
        <v>43868</v>
      </c>
      <c r="H433" s="12">
        <v>2.1800000000000002</v>
      </c>
      <c r="I433" s="11">
        <f t="shared" si="30"/>
        <v>2</v>
      </c>
      <c r="J433" s="18">
        <f t="shared" si="31"/>
        <v>-694</v>
      </c>
      <c r="K433" s="19">
        <f t="shared" si="32"/>
        <v>-0.61415929203539821</v>
      </c>
      <c r="L433" s="20">
        <f t="shared" si="33"/>
        <v>173638.2</v>
      </c>
      <c r="M433" s="9">
        <f t="shared" si="34"/>
        <v>2</v>
      </c>
    </row>
    <row r="434" spans="1:21" s="13" customFormat="1" ht="12" x14ac:dyDescent="0.15">
      <c r="A434" s="13" t="s">
        <v>37</v>
      </c>
      <c r="B434" s="23" t="s">
        <v>302</v>
      </c>
      <c r="C434" s="15" t="s">
        <v>141</v>
      </c>
      <c r="D434" s="9" t="s">
        <v>121</v>
      </c>
      <c r="E434" s="16">
        <v>43867</v>
      </c>
      <c r="F434" s="12">
        <v>2.88</v>
      </c>
      <c r="G434" s="17">
        <v>43872</v>
      </c>
      <c r="H434" s="12">
        <v>5.4</v>
      </c>
      <c r="I434" s="11">
        <f t="shared" si="30"/>
        <v>4</v>
      </c>
      <c r="J434" s="18">
        <f t="shared" si="31"/>
        <v>1008.0000000000002</v>
      </c>
      <c r="K434" s="19">
        <f t="shared" si="32"/>
        <v>0.87500000000000022</v>
      </c>
      <c r="L434" s="20">
        <f t="shared" si="33"/>
        <v>174646.2</v>
      </c>
      <c r="M434" s="9">
        <f t="shared" si="34"/>
        <v>5</v>
      </c>
      <c r="N434" s="14"/>
    </row>
    <row r="435" spans="1:21" s="27" customFormat="1" ht="12" x14ac:dyDescent="0.15">
      <c r="A435" s="13" t="s">
        <v>44</v>
      </c>
      <c r="B435" s="23" t="s">
        <v>321</v>
      </c>
      <c r="C435" s="15" t="s">
        <v>141</v>
      </c>
      <c r="D435" s="9" t="s">
        <v>144</v>
      </c>
      <c r="E435" s="16">
        <v>43867</v>
      </c>
      <c r="F435" s="12">
        <v>4.3</v>
      </c>
      <c r="G435" s="17">
        <v>43871</v>
      </c>
      <c r="H435" s="12">
        <v>7.8</v>
      </c>
      <c r="I435" s="11">
        <f t="shared" si="30"/>
        <v>2</v>
      </c>
      <c r="J435" s="18">
        <f t="shared" si="31"/>
        <v>700</v>
      </c>
      <c r="K435" s="19">
        <f t="shared" si="32"/>
        <v>0.81395348837209303</v>
      </c>
      <c r="L435" s="20">
        <f t="shared" si="33"/>
        <v>175346.2</v>
      </c>
      <c r="M435" s="9">
        <f t="shared" si="34"/>
        <v>4</v>
      </c>
      <c r="N435" s="21"/>
      <c r="O435" s="13"/>
      <c r="P435" s="13"/>
      <c r="Q435" s="13"/>
      <c r="R435" s="13"/>
      <c r="S435" s="13"/>
      <c r="T435" s="13"/>
      <c r="U435" s="13"/>
    </row>
    <row r="436" spans="1:21" s="13" customFormat="1" ht="12" x14ac:dyDescent="0.15">
      <c r="A436" s="13" t="s">
        <v>182</v>
      </c>
      <c r="B436" s="13" t="s">
        <v>275</v>
      </c>
      <c r="C436" s="15" t="s">
        <v>141</v>
      </c>
      <c r="D436" s="9" t="s">
        <v>137</v>
      </c>
      <c r="E436" s="16">
        <v>43868</v>
      </c>
      <c r="F436" s="12">
        <v>3.92</v>
      </c>
      <c r="G436" s="17">
        <v>43872</v>
      </c>
      <c r="H436" s="12">
        <v>5.5</v>
      </c>
      <c r="I436" s="11">
        <f t="shared" si="30"/>
        <v>3</v>
      </c>
      <c r="J436" s="18">
        <f t="shared" si="31"/>
        <v>474</v>
      </c>
      <c r="K436" s="19">
        <f t="shared" si="32"/>
        <v>0.40306122448979592</v>
      </c>
      <c r="L436" s="20">
        <f t="shared" si="33"/>
        <v>175820.2</v>
      </c>
      <c r="M436" s="9">
        <f t="shared" si="34"/>
        <v>4</v>
      </c>
      <c r="N436" s="21"/>
    </row>
    <row r="437" spans="1:21" s="13" customFormat="1" ht="12" x14ac:dyDescent="0.15">
      <c r="A437" s="13" t="s">
        <v>17</v>
      </c>
      <c r="B437" s="23" t="s">
        <v>305</v>
      </c>
      <c r="C437" s="15" t="s">
        <v>141</v>
      </c>
      <c r="D437" s="9" t="s">
        <v>31</v>
      </c>
      <c r="E437" s="16">
        <v>43868</v>
      </c>
      <c r="F437" s="12">
        <v>0.9</v>
      </c>
      <c r="G437" s="17">
        <v>43872</v>
      </c>
      <c r="H437" s="12">
        <v>1.4</v>
      </c>
      <c r="I437" s="11">
        <f t="shared" si="30"/>
        <v>13</v>
      </c>
      <c r="J437" s="18">
        <f t="shared" si="31"/>
        <v>649.99999999999977</v>
      </c>
      <c r="K437" s="19">
        <f t="shared" si="32"/>
        <v>0.55555555555555547</v>
      </c>
      <c r="L437" s="20">
        <f t="shared" si="33"/>
        <v>176470.2</v>
      </c>
      <c r="M437" s="9">
        <f t="shared" si="34"/>
        <v>4</v>
      </c>
      <c r="N437" s="21"/>
    </row>
    <row r="438" spans="1:21" s="13" customFormat="1" ht="12" x14ac:dyDescent="0.15">
      <c r="A438" s="13" t="s">
        <v>25</v>
      </c>
      <c r="B438" s="23" t="s">
        <v>338</v>
      </c>
      <c r="C438" s="15" t="s">
        <v>141</v>
      </c>
      <c r="D438" s="9" t="s">
        <v>54</v>
      </c>
      <c r="E438" s="16">
        <v>43871</v>
      </c>
      <c r="F438" s="12">
        <v>3.35</v>
      </c>
      <c r="G438" s="17">
        <v>43875</v>
      </c>
      <c r="H438" s="12">
        <v>4.8</v>
      </c>
      <c r="I438" s="11">
        <f t="shared" si="30"/>
        <v>3</v>
      </c>
      <c r="J438" s="18">
        <f t="shared" si="31"/>
        <v>434.99999999999994</v>
      </c>
      <c r="K438" s="19">
        <f t="shared" si="32"/>
        <v>0.43283582089552231</v>
      </c>
      <c r="L438" s="20">
        <f t="shared" si="33"/>
        <v>176905.2</v>
      </c>
      <c r="M438" s="9">
        <f t="shared" si="34"/>
        <v>4</v>
      </c>
    </row>
    <row r="439" spans="1:21" s="13" customFormat="1" ht="12" x14ac:dyDescent="0.15">
      <c r="A439" s="13" t="s">
        <v>27</v>
      </c>
      <c r="B439" s="23" t="s">
        <v>311</v>
      </c>
      <c r="C439" s="15" t="s">
        <v>141</v>
      </c>
      <c r="D439" s="9" t="s">
        <v>40</v>
      </c>
      <c r="E439" s="16">
        <v>43873</v>
      </c>
      <c r="F439" s="12">
        <v>1.45</v>
      </c>
      <c r="G439" s="17">
        <v>43885</v>
      </c>
      <c r="H439" s="12">
        <f>F439*0.4</f>
        <v>0.57999999999999996</v>
      </c>
      <c r="I439" s="11">
        <f t="shared" si="30"/>
        <v>8</v>
      </c>
      <c r="J439" s="18">
        <f t="shared" si="31"/>
        <v>-696</v>
      </c>
      <c r="K439" s="19">
        <f t="shared" si="32"/>
        <v>-0.6</v>
      </c>
      <c r="L439" s="20">
        <f t="shared" si="33"/>
        <v>176209.2</v>
      </c>
      <c r="M439" s="9">
        <f t="shared" si="34"/>
        <v>12</v>
      </c>
      <c r="N439" s="21"/>
    </row>
    <row r="440" spans="1:21" s="13" customFormat="1" ht="12" x14ac:dyDescent="0.15">
      <c r="A440" s="13" t="s">
        <v>59</v>
      </c>
      <c r="B440" s="23" t="s">
        <v>323</v>
      </c>
      <c r="C440" s="15" t="s">
        <v>141</v>
      </c>
      <c r="D440" s="9" t="s">
        <v>40</v>
      </c>
      <c r="E440" s="16">
        <v>43873</v>
      </c>
      <c r="F440" s="12">
        <v>4.6000000000000005</v>
      </c>
      <c r="G440" s="17">
        <v>43875</v>
      </c>
      <c r="H440" s="12">
        <v>7.9</v>
      </c>
      <c r="I440" s="11">
        <f t="shared" si="30"/>
        <v>2</v>
      </c>
      <c r="J440" s="18">
        <f t="shared" si="31"/>
        <v>660</v>
      </c>
      <c r="K440" s="19">
        <f t="shared" si="32"/>
        <v>0.71739130434782594</v>
      </c>
      <c r="L440" s="20">
        <f t="shared" si="33"/>
        <v>176869.2</v>
      </c>
      <c r="M440" s="9">
        <f t="shared" si="34"/>
        <v>2</v>
      </c>
      <c r="N440" s="21"/>
    </row>
    <row r="441" spans="1:21" s="13" customFormat="1" ht="12" x14ac:dyDescent="0.15">
      <c r="A441" s="13" t="s">
        <v>182</v>
      </c>
      <c r="B441" s="13" t="s">
        <v>275</v>
      </c>
      <c r="C441" s="15" t="s">
        <v>141</v>
      </c>
      <c r="D441" s="9" t="s">
        <v>191</v>
      </c>
      <c r="E441" s="16">
        <v>43879</v>
      </c>
      <c r="F441" s="12">
        <v>2.27</v>
      </c>
      <c r="G441" s="17">
        <v>43881</v>
      </c>
      <c r="H441" s="12">
        <v>3.29</v>
      </c>
      <c r="I441" s="11">
        <f t="shared" si="30"/>
        <v>5</v>
      </c>
      <c r="J441" s="18">
        <f t="shared" si="31"/>
        <v>509.99999999999994</v>
      </c>
      <c r="K441" s="19">
        <f t="shared" si="32"/>
        <v>0.44933920704845814</v>
      </c>
      <c r="L441" s="20">
        <f t="shared" si="33"/>
        <v>177379.20000000001</v>
      </c>
      <c r="M441" s="9">
        <f t="shared" si="34"/>
        <v>2</v>
      </c>
      <c r="N441" s="21"/>
    </row>
    <row r="442" spans="1:21" s="13" customFormat="1" ht="12" x14ac:dyDescent="0.15">
      <c r="A442" s="23" t="s">
        <v>201</v>
      </c>
      <c r="B442" s="23" t="s">
        <v>301</v>
      </c>
      <c r="C442" s="15" t="s">
        <v>141</v>
      </c>
      <c r="D442" s="9" t="s">
        <v>268</v>
      </c>
      <c r="E442" s="16">
        <v>43880</v>
      </c>
      <c r="F442" s="12">
        <v>2.52</v>
      </c>
      <c r="G442" s="25">
        <v>43886</v>
      </c>
      <c r="H442" s="12">
        <v>4.8</v>
      </c>
      <c r="I442" s="11">
        <f t="shared" si="30"/>
        <v>4</v>
      </c>
      <c r="J442" s="18">
        <f t="shared" si="31"/>
        <v>911.99999999999989</v>
      </c>
      <c r="K442" s="19">
        <f t="shared" si="32"/>
        <v>0.90476190476190466</v>
      </c>
      <c r="L442" s="20">
        <f t="shared" si="33"/>
        <v>178291.20000000001</v>
      </c>
      <c r="M442" s="9">
        <f t="shared" si="34"/>
        <v>6</v>
      </c>
      <c r="N442" s="38"/>
      <c r="P442" s="39"/>
    </row>
    <row r="443" spans="1:21" s="13" customFormat="1" ht="12" x14ac:dyDescent="0.15">
      <c r="A443" s="23" t="s">
        <v>265</v>
      </c>
      <c r="B443" s="23" t="s">
        <v>337</v>
      </c>
      <c r="C443" s="15" t="s">
        <v>141</v>
      </c>
      <c r="D443" s="9" t="s">
        <v>245</v>
      </c>
      <c r="E443" s="16">
        <v>43880</v>
      </c>
      <c r="F443" s="12">
        <v>2.96</v>
      </c>
      <c r="G443" s="25">
        <v>43886</v>
      </c>
      <c r="H443" s="12">
        <v>4.5199999999999996</v>
      </c>
      <c r="I443" s="11">
        <f t="shared" si="30"/>
        <v>4</v>
      </c>
      <c r="J443" s="18">
        <f t="shared" si="31"/>
        <v>623.99999999999989</v>
      </c>
      <c r="K443" s="19">
        <f t="shared" si="32"/>
        <v>0.52702702702702686</v>
      </c>
      <c r="L443" s="20">
        <f t="shared" si="33"/>
        <v>178915.20000000001</v>
      </c>
      <c r="M443" s="9">
        <f t="shared" si="34"/>
        <v>6</v>
      </c>
      <c r="N443" s="38"/>
      <c r="P443" s="39"/>
    </row>
    <row r="444" spans="1:21" s="13" customFormat="1" ht="12" x14ac:dyDescent="0.15">
      <c r="A444" s="13" t="s">
        <v>44</v>
      </c>
      <c r="B444" s="23" t="s">
        <v>321</v>
      </c>
      <c r="C444" s="15" t="s">
        <v>145</v>
      </c>
      <c r="D444" s="9" t="s">
        <v>140</v>
      </c>
      <c r="E444" s="16">
        <v>43881</v>
      </c>
      <c r="F444" s="12">
        <v>4.5</v>
      </c>
      <c r="G444" s="17">
        <v>43902</v>
      </c>
      <c r="H444" s="12">
        <v>2.59</v>
      </c>
      <c r="I444" s="11">
        <f t="shared" si="30"/>
        <v>2</v>
      </c>
      <c r="J444" s="18">
        <f t="shared" si="31"/>
        <v>-382</v>
      </c>
      <c r="K444" s="19">
        <f t="shared" si="32"/>
        <v>-0.42444444444444446</v>
      </c>
      <c r="L444" s="20">
        <f t="shared" si="33"/>
        <v>178533.2</v>
      </c>
      <c r="M444" s="9">
        <f t="shared" si="34"/>
        <v>21</v>
      </c>
      <c r="N444" s="21"/>
    </row>
    <row r="445" spans="1:21" s="13" customFormat="1" ht="12" x14ac:dyDescent="0.15">
      <c r="A445" s="13" t="s">
        <v>192</v>
      </c>
      <c r="B445" s="13" t="s">
        <v>285</v>
      </c>
      <c r="C445" s="15" t="s">
        <v>145</v>
      </c>
      <c r="D445" s="15" t="s">
        <v>68</v>
      </c>
      <c r="E445" s="16">
        <v>43885</v>
      </c>
      <c r="F445" s="12">
        <v>4.55</v>
      </c>
      <c r="G445" s="17">
        <v>43895</v>
      </c>
      <c r="H445" s="12">
        <v>10.62</v>
      </c>
      <c r="I445" s="11">
        <f t="shared" si="30"/>
        <v>2</v>
      </c>
      <c r="J445" s="18">
        <f t="shared" si="31"/>
        <v>1213.9999999999998</v>
      </c>
      <c r="K445" s="19">
        <f t="shared" si="32"/>
        <v>1.334065934065934</v>
      </c>
      <c r="L445" s="20">
        <f t="shared" si="33"/>
        <v>179747.20000000001</v>
      </c>
      <c r="M445" s="9">
        <f t="shared" si="34"/>
        <v>10</v>
      </c>
      <c r="N445" s="21"/>
    </row>
    <row r="446" spans="1:21" s="13" customFormat="1" ht="12" x14ac:dyDescent="0.15">
      <c r="A446" s="13" t="s">
        <v>27</v>
      </c>
      <c r="B446" s="23" t="s">
        <v>311</v>
      </c>
      <c r="C446" s="15" t="s">
        <v>145</v>
      </c>
      <c r="D446" s="9" t="s">
        <v>61</v>
      </c>
      <c r="E446" s="16">
        <v>43886</v>
      </c>
      <c r="F446" s="12">
        <v>1.42</v>
      </c>
      <c r="G446" s="17">
        <v>43892</v>
      </c>
      <c r="H446" s="12">
        <v>1.9</v>
      </c>
      <c r="I446" s="11">
        <f t="shared" si="30"/>
        <v>8</v>
      </c>
      <c r="J446" s="18">
        <f t="shared" si="31"/>
        <v>384</v>
      </c>
      <c r="K446" s="19">
        <f t="shared" si="32"/>
        <v>0.3380281690140845</v>
      </c>
      <c r="L446" s="20">
        <f t="shared" si="33"/>
        <v>180131.20000000001</v>
      </c>
      <c r="M446" s="9">
        <f t="shared" si="34"/>
        <v>6</v>
      </c>
      <c r="N446" s="14"/>
    </row>
    <row r="447" spans="1:21" s="13" customFormat="1" ht="12" x14ac:dyDescent="0.15">
      <c r="A447" s="13" t="s">
        <v>15</v>
      </c>
      <c r="B447" s="23" t="s">
        <v>331</v>
      </c>
      <c r="C447" s="15" t="s">
        <v>145</v>
      </c>
      <c r="D447" s="9" t="s">
        <v>85</v>
      </c>
      <c r="E447" s="16">
        <v>43887</v>
      </c>
      <c r="F447" s="12">
        <v>3.7600000000000002</v>
      </c>
      <c r="G447" s="17">
        <v>43892</v>
      </c>
      <c r="H447" s="12">
        <v>5.2</v>
      </c>
      <c r="I447" s="11">
        <f t="shared" si="30"/>
        <v>3</v>
      </c>
      <c r="J447" s="18">
        <f t="shared" si="31"/>
        <v>432</v>
      </c>
      <c r="K447" s="19">
        <f t="shared" si="32"/>
        <v>0.38297872340425526</v>
      </c>
      <c r="L447" s="20">
        <f t="shared" si="33"/>
        <v>180563.20000000001</v>
      </c>
      <c r="M447" s="9">
        <f t="shared" si="34"/>
        <v>5</v>
      </c>
      <c r="N447" s="21"/>
    </row>
    <row r="448" spans="1:21" s="13" customFormat="1" ht="12" x14ac:dyDescent="0.15">
      <c r="A448" s="13" t="s">
        <v>21</v>
      </c>
      <c r="B448" s="23" t="s">
        <v>334</v>
      </c>
      <c r="C448" s="15" t="s">
        <v>145</v>
      </c>
      <c r="D448" s="9" t="s">
        <v>147</v>
      </c>
      <c r="E448" s="16">
        <v>43887</v>
      </c>
      <c r="F448" s="12">
        <v>1.71</v>
      </c>
      <c r="G448" s="17">
        <v>43892</v>
      </c>
      <c r="H448" s="12">
        <v>2.9</v>
      </c>
      <c r="I448" s="11">
        <f t="shared" si="30"/>
        <v>7</v>
      </c>
      <c r="J448" s="18">
        <f t="shared" si="31"/>
        <v>833</v>
      </c>
      <c r="K448" s="19">
        <f t="shared" si="32"/>
        <v>0.69590643274853803</v>
      </c>
      <c r="L448" s="20">
        <f t="shared" si="33"/>
        <v>181396.2</v>
      </c>
      <c r="M448" s="9">
        <f t="shared" si="34"/>
        <v>5</v>
      </c>
      <c r="N448" s="21"/>
    </row>
    <row r="449" spans="1:16" s="13" customFormat="1" ht="12" x14ac:dyDescent="0.15">
      <c r="A449" s="13" t="s">
        <v>193</v>
      </c>
      <c r="B449" s="13" t="s">
        <v>284</v>
      </c>
      <c r="C449" s="15" t="s">
        <v>145</v>
      </c>
      <c r="D449" s="9" t="s">
        <v>60</v>
      </c>
      <c r="E449" s="16">
        <v>43889</v>
      </c>
      <c r="F449" s="12">
        <v>3.6</v>
      </c>
      <c r="G449" s="17">
        <v>43893</v>
      </c>
      <c r="H449" s="12">
        <v>8.8000000000000007</v>
      </c>
      <c r="I449" s="11">
        <f t="shared" si="30"/>
        <v>3</v>
      </c>
      <c r="J449" s="18">
        <f t="shared" si="31"/>
        <v>1560.0000000000002</v>
      </c>
      <c r="K449" s="19">
        <f t="shared" si="32"/>
        <v>1.4444444444444446</v>
      </c>
      <c r="L449" s="20">
        <f t="shared" si="33"/>
        <v>182956.2</v>
      </c>
      <c r="M449" s="9">
        <f t="shared" si="34"/>
        <v>4</v>
      </c>
      <c r="N449" s="21"/>
    </row>
    <row r="450" spans="1:16" s="13" customFormat="1" ht="12" x14ac:dyDescent="0.15">
      <c r="A450" s="13" t="s">
        <v>41</v>
      </c>
      <c r="B450" s="23" t="s">
        <v>316</v>
      </c>
      <c r="C450" s="15" t="s">
        <v>145</v>
      </c>
      <c r="D450" s="9" t="s">
        <v>54</v>
      </c>
      <c r="E450" s="16">
        <v>43889</v>
      </c>
      <c r="F450" s="12">
        <v>2.96</v>
      </c>
      <c r="G450" s="17">
        <v>43893</v>
      </c>
      <c r="H450" s="12">
        <v>7.1</v>
      </c>
      <c r="I450" s="11">
        <f t="shared" si="30"/>
        <v>4</v>
      </c>
      <c r="J450" s="18">
        <f t="shared" si="31"/>
        <v>1655.9999999999998</v>
      </c>
      <c r="K450" s="19">
        <f t="shared" si="32"/>
        <v>1.3986486486486485</v>
      </c>
      <c r="L450" s="20">
        <f t="shared" si="33"/>
        <v>184612.2</v>
      </c>
      <c r="M450" s="9">
        <f t="shared" si="34"/>
        <v>4</v>
      </c>
      <c r="N450" s="21"/>
    </row>
    <row r="451" spans="1:16" s="13" customFormat="1" ht="12" x14ac:dyDescent="0.15">
      <c r="A451" s="13" t="s">
        <v>17</v>
      </c>
      <c r="B451" s="23" t="s">
        <v>305</v>
      </c>
      <c r="C451" s="15" t="s">
        <v>145</v>
      </c>
      <c r="D451" s="9" t="s">
        <v>68</v>
      </c>
      <c r="E451" s="16">
        <v>43895</v>
      </c>
      <c r="F451" s="12">
        <v>2.71</v>
      </c>
      <c r="G451" s="17">
        <v>43908</v>
      </c>
      <c r="H451" s="12">
        <f>F451*0.4</f>
        <v>1.0840000000000001</v>
      </c>
      <c r="I451" s="11">
        <f t="shared" si="30"/>
        <v>4</v>
      </c>
      <c r="J451" s="18">
        <f t="shared" si="31"/>
        <v>-650.4</v>
      </c>
      <c r="K451" s="19">
        <f t="shared" si="32"/>
        <v>-0.6</v>
      </c>
      <c r="L451" s="20">
        <f t="shared" si="33"/>
        <v>183961.80000000002</v>
      </c>
      <c r="M451" s="9">
        <f t="shared" si="34"/>
        <v>13</v>
      </c>
      <c r="N451" s="21"/>
    </row>
    <row r="452" spans="1:16" s="13" customFormat="1" ht="12" x14ac:dyDescent="0.15">
      <c r="A452" s="13" t="s">
        <v>39</v>
      </c>
      <c r="B452" s="23" t="s">
        <v>307</v>
      </c>
      <c r="C452" s="15" t="s">
        <v>145</v>
      </c>
      <c r="D452" s="9" t="s">
        <v>60</v>
      </c>
      <c r="E452" s="16">
        <v>43895</v>
      </c>
      <c r="F452" s="12">
        <v>1.2</v>
      </c>
      <c r="G452" s="17">
        <v>43906</v>
      </c>
      <c r="H452" s="12">
        <v>0.9</v>
      </c>
      <c r="I452" s="11">
        <f t="shared" si="30"/>
        <v>10</v>
      </c>
      <c r="J452" s="18">
        <f t="shared" si="31"/>
        <v>-299.99999999999989</v>
      </c>
      <c r="K452" s="19">
        <f t="shared" si="32"/>
        <v>-0.24999999999999994</v>
      </c>
      <c r="L452" s="20">
        <f t="shared" si="33"/>
        <v>183661.80000000002</v>
      </c>
      <c r="M452" s="9">
        <f t="shared" si="34"/>
        <v>11</v>
      </c>
      <c r="N452" s="14"/>
    </row>
    <row r="453" spans="1:16" s="13" customFormat="1" ht="12" x14ac:dyDescent="0.15">
      <c r="A453" s="13" t="s">
        <v>64</v>
      </c>
      <c r="B453" s="23" t="s">
        <v>340</v>
      </c>
      <c r="C453" s="15" t="s">
        <v>145</v>
      </c>
      <c r="D453" s="15" t="s">
        <v>48</v>
      </c>
      <c r="E453" s="16">
        <v>43895</v>
      </c>
      <c r="F453" s="12">
        <v>4.33</v>
      </c>
      <c r="G453" s="17">
        <v>43906</v>
      </c>
      <c r="H453" s="12">
        <v>2.13</v>
      </c>
      <c r="I453" s="11">
        <f t="shared" si="30"/>
        <v>2</v>
      </c>
      <c r="J453" s="18">
        <f t="shared" si="31"/>
        <v>-440.00000000000006</v>
      </c>
      <c r="K453" s="19">
        <f t="shared" si="32"/>
        <v>-0.5080831408775982</v>
      </c>
      <c r="L453" s="20">
        <f t="shared" si="33"/>
        <v>183221.80000000002</v>
      </c>
      <c r="M453" s="9">
        <f t="shared" si="34"/>
        <v>11</v>
      </c>
      <c r="N453" s="21"/>
    </row>
    <row r="454" spans="1:16" s="13" customFormat="1" ht="12" x14ac:dyDescent="0.15">
      <c r="A454" s="13" t="s">
        <v>185</v>
      </c>
      <c r="B454" s="13" t="s">
        <v>288</v>
      </c>
      <c r="C454" s="15" t="s">
        <v>145</v>
      </c>
      <c r="D454" s="9" t="s">
        <v>82</v>
      </c>
      <c r="E454" s="16">
        <v>43896</v>
      </c>
      <c r="F454" s="12">
        <v>4.0999999999999996</v>
      </c>
      <c r="G454" s="17">
        <v>43900</v>
      </c>
      <c r="H454" s="12">
        <v>11.9</v>
      </c>
      <c r="I454" s="11">
        <f t="shared" si="30"/>
        <v>2</v>
      </c>
      <c r="J454" s="18">
        <f t="shared" si="31"/>
        <v>1560.0000000000002</v>
      </c>
      <c r="K454" s="19">
        <f t="shared" si="32"/>
        <v>1.9024390243902443</v>
      </c>
      <c r="L454" s="20">
        <f t="shared" si="33"/>
        <v>184781.80000000002</v>
      </c>
      <c r="M454" s="9">
        <f t="shared" si="34"/>
        <v>4</v>
      </c>
      <c r="N454" s="21"/>
    </row>
    <row r="455" spans="1:16" s="13" customFormat="1" ht="12" x14ac:dyDescent="0.15">
      <c r="A455" s="13" t="s">
        <v>25</v>
      </c>
      <c r="B455" s="23" t="s">
        <v>338</v>
      </c>
      <c r="C455" s="15" t="s">
        <v>145</v>
      </c>
      <c r="D455" s="9" t="s">
        <v>22</v>
      </c>
      <c r="E455" s="16">
        <v>43896</v>
      </c>
      <c r="F455" s="12">
        <v>2.73</v>
      </c>
      <c r="G455" s="17">
        <v>43900</v>
      </c>
      <c r="H455" s="12">
        <v>4.2</v>
      </c>
      <c r="I455" s="11">
        <f t="shared" si="30"/>
        <v>4</v>
      </c>
      <c r="J455" s="18">
        <f t="shared" si="31"/>
        <v>588.00000000000011</v>
      </c>
      <c r="K455" s="19">
        <f t="shared" si="32"/>
        <v>0.53846153846153855</v>
      </c>
      <c r="L455" s="20">
        <f t="shared" si="33"/>
        <v>185369.80000000002</v>
      </c>
      <c r="M455" s="9">
        <f t="shared" si="34"/>
        <v>4</v>
      </c>
      <c r="N455" s="21"/>
    </row>
    <row r="456" spans="1:16" s="13" customFormat="1" ht="12" x14ac:dyDescent="0.15">
      <c r="A456" s="13" t="s">
        <v>96</v>
      </c>
      <c r="B456" s="13" t="s">
        <v>299</v>
      </c>
      <c r="C456" s="15" t="s">
        <v>145</v>
      </c>
      <c r="D456" s="9" t="s">
        <v>88</v>
      </c>
      <c r="E456" s="16">
        <v>43902</v>
      </c>
      <c r="F456" s="12">
        <v>2.84</v>
      </c>
      <c r="G456" s="17">
        <v>43906</v>
      </c>
      <c r="H456" s="12">
        <v>4.3</v>
      </c>
      <c r="I456" s="11">
        <f t="shared" si="30"/>
        <v>4</v>
      </c>
      <c r="J456" s="18">
        <f t="shared" si="31"/>
        <v>584</v>
      </c>
      <c r="K456" s="19">
        <f t="shared" si="32"/>
        <v>0.5140845070422535</v>
      </c>
      <c r="L456" s="20">
        <f t="shared" si="33"/>
        <v>185953.80000000002</v>
      </c>
      <c r="M456" s="9">
        <f t="shared" si="34"/>
        <v>4</v>
      </c>
      <c r="N456" s="21"/>
    </row>
    <row r="457" spans="1:16" s="13" customFormat="1" ht="12" x14ac:dyDescent="0.15">
      <c r="A457" s="13" t="s">
        <v>39</v>
      </c>
      <c r="B457" s="23" t="s">
        <v>307</v>
      </c>
      <c r="C457" s="15" t="s">
        <v>148</v>
      </c>
      <c r="D457" s="9" t="s">
        <v>36</v>
      </c>
      <c r="E457" s="16">
        <v>43907</v>
      </c>
      <c r="F457" s="12">
        <v>3.0700000000000003</v>
      </c>
      <c r="G457" s="17">
        <v>43909</v>
      </c>
      <c r="H457" s="12">
        <v>5.5</v>
      </c>
      <c r="I457" s="11">
        <f t="shared" ref="I457:I520" si="35">INT(12/F457)</f>
        <v>3</v>
      </c>
      <c r="J457" s="18">
        <f t="shared" ref="J457:J520" si="36">(H457-F457)*I457*100</f>
        <v>728.99999999999989</v>
      </c>
      <c r="K457" s="19">
        <f t="shared" ref="K457:K520" si="37">(H457-F457)/F457</f>
        <v>0.79153094462540696</v>
      </c>
      <c r="L457" s="20">
        <f t="shared" ref="L457:L520" si="38">L456+J457</f>
        <v>186682.80000000002</v>
      </c>
      <c r="M457" s="9">
        <f t="shared" ref="M457:M520" si="39">IF((G457-E457)&lt;&gt;0,G457-E457,1)</f>
        <v>2</v>
      </c>
      <c r="N457" s="14"/>
    </row>
    <row r="458" spans="1:16" s="13" customFormat="1" ht="12" x14ac:dyDescent="0.15">
      <c r="A458" s="23" t="s">
        <v>219</v>
      </c>
      <c r="B458" s="23" t="s">
        <v>320</v>
      </c>
      <c r="C458" s="15" t="s">
        <v>145</v>
      </c>
      <c r="D458" s="9" t="s">
        <v>245</v>
      </c>
      <c r="E458" s="16">
        <v>43907</v>
      </c>
      <c r="F458" s="12">
        <v>3.3</v>
      </c>
      <c r="G458" s="25">
        <v>43909</v>
      </c>
      <c r="H458" s="12">
        <v>4.5</v>
      </c>
      <c r="I458" s="11">
        <f t="shared" si="35"/>
        <v>3</v>
      </c>
      <c r="J458" s="18">
        <f t="shared" si="36"/>
        <v>360.00000000000006</v>
      </c>
      <c r="K458" s="19">
        <f t="shared" si="37"/>
        <v>0.3636363636363637</v>
      </c>
      <c r="L458" s="20">
        <f t="shared" si="38"/>
        <v>187042.80000000002</v>
      </c>
      <c r="M458" s="9">
        <f t="shared" si="39"/>
        <v>2</v>
      </c>
      <c r="N458" s="38"/>
      <c r="P458" s="39"/>
    </row>
    <row r="459" spans="1:16" s="13" customFormat="1" ht="12" x14ac:dyDescent="0.15">
      <c r="A459" s="13" t="s">
        <v>96</v>
      </c>
      <c r="B459" s="13" t="s">
        <v>299</v>
      </c>
      <c r="C459" s="15" t="s">
        <v>148</v>
      </c>
      <c r="D459" s="9" t="s">
        <v>63</v>
      </c>
      <c r="E459" s="16">
        <v>43909</v>
      </c>
      <c r="F459" s="12">
        <v>2.72</v>
      </c>
      <c r="G459" s="17">
        <v>43917</v>
      </c>
      <c r="H459" s="12">
        <f>F459*0.4</f>
        <v>1.0880000000000001</v>
      </c>
      <c r="I459" s="11">
        <f t="shared" si="35"/>
        <v>4</v>
      </c>
      <c r="J459" s="18">
        <f t="shared" si="36"/>
        <v>-652.80000000000007</v>
      </c>
      <c r="K459" s="19">
        <f t="shared" si="37"/>
        <v>-0.6</v>
      </c>
      <c r="L459" s="20">
        <f t="shared" si="38"/>
        <v>186390.00000000003</v>
      </c>
      <c r="M459" s="9">
        <f t="shared" si="39"/>
        <v>8</v>
      </c>
      <c r="N459" s="14"/>
    </row>
    <row r="460" spans="1:16" s="13" customFormat="1" ht="12" x14ac:dyDescent="0.15">
      <c r="A460" s="13" t="s">
        <v>176</v>
      </c>
      <c r="B460" s="13" t="s">
        <v>274</v>
      </c>
      <c r="C460" s="15" t="s">
        <v>148</v>
      </c>
      <c r="D460" s="9" t="s">
        <v>101</v>
      </c>
      <c r="E460" s="16">
        <v>43910</v>
      </c>
      <c r="F460" s="12">
        <v>3.5</v>
      </c>
      <c r="G460" s="17">
        <v>43914</v>
      </c>
      <c r="H460" s="12">
        <v>5.2</v>
      </c>
      <c r="I460" s="11">
        <f t="shared" si="35"/>
        <v>3</v>
      </c>
      <c r="J460" s="18">
        <f t="shared" si="36"/>
        <v>510.00000000000006</v>
      </c>
      <c r="K460" s="19">
        <f t="shared" si="37"/>
        <v>0.48571428571428577</v>
      </c>
      <c r="L460" s="20">
        <f t="shared" si="38"/>
        <v>186900.00000000003</v>
      </c>
      <c r="M460" s="9">
        <f t="shared" si="39"/>
        <v>4</v>
      </c>
      <c r="N460" s="21"/>
    </row>
    <row r="461" spans="1:16" s="13" customFormat="1" ht="12" x14ac:dyDescent="0.15">
      <c r="A461" s="27" t="s">
        <v>29</v>
      </c>
      <c r="B461" s="13" t="s">
        <v>300</v>
      </c>
      <c r="C461" s="28" t="s">
        <v>148</v>
      </c>
      <c r="D461" s="29" t="s">
        <v>75</v>
      </c>
      <c r="E461" s="30">
        <v>43913</v>
      </c>
      <c r="F461" s="31">
        <v>3.73</v>
      </c>
      <c r="G461" s="32">
        <v>43915</v>
      </c>
      <c r="H461" s="31">
        <v>11.94</v>
      </c>
      <c r="I461" s="33">
        <f t="shared" si="35"/>
        <v>3</v>
      </c>
      <c r="J461" s="34">
        <f t="shared" si="36"/>
        <v>2462.9999999999995</v>
      </c>
      <c r="K461" s="35">
        <f t="shared" si="37"/>
        <v>2.2010723860589811</v>
      </c>
      <c r="L461" s="20">
        <f t="shared" si="38"/>
        <v>189363.00000000003</v>
      </c>
      <c r="M461" s="9">
        <f t="shared" si="39"/>
        <v>2</v>
      </c>
      <c r="N461" s="37"/>
      <c r="O461" s="27"/>
    </row>
    <row r="462" spans="1:16" s="13" customFormat="1" ht="12" x14ac:dyDescent="0.15">
      <c r="A462" s="13" t="s">
        <v>19</v>
      </c>
      <c r="B462" s="23" t="s">
        <v>312</v>
      </c>
      <c r="C462" s="15" t="s">
        <v>148</v>
      </c>
      <c r="D462" s="9" t="s">
        <v>117</v>
      </c>
      <c r="E462" s="16">
        <v>43915</v>
      </c>
      <c r="F462" s="12">
        <v>4.6500000000000004</v>
      </c>
      <c r="G462" s="17">
        <v>43917</v>
      </c>
      <c r="H462" s="12">
        <v>7.1</v>
      </c>
      <c r="I462" s="11">
        <f t="shared" si="35"/>
        <v>2</v>
      </c>
      <c r="J462" s="18">
        <f t="shared" si="36"/>
        <v>489.99999999999989</v>
      </c>
      <c r="K462" s="19">
        <f t="shared" si="37"/>
        <v>0.52688172043010728</v>
      </c>
      <c r="L462" s="20">
        <f t="shared" si="38"/>
        <v>189853.00000000003</v>
      </c>
      <c r="M462" s="9">
        <f t="shared" si="39"/>
        <v>2</v>
      </c>
      <c r="N462" s="21"/>
    </row>
    <row r="463" spans="1:16" s="13" customFormat="1" ht="12" x14ac:dyDescent="0.15">
      <c r="A463" s="13" t="s">
        <v>25</v>
      </c>
      <c r="B463" s="23" t="s">
        <v>338</v>
      </c>
      <c r="C463" s="15" t="s">
        <v>148</v>
      </c>
      <c r="D463" s="9" t="s">
        <v>22</v>
      </c>
      <c r="E463" s="16">
        <v>43915</v>
      </c>
      <c r="F463" s="12">
        <v>2.56</v>
      </c>
      <c r="G463" s="17">
        <v>43917</v>
      </c>
      <c r="H463" s="12">
        <v>2.9</v>
      </c>
      <c r="I463" s="11">
        <f t="shared" si="35"/>
        <v>4</v>
      </c>
      <c r="J463" s="18">
        <f t="shared" si="36"/>
        <v>135.99999999999994</v>
      </c>
      <c r="K463" s="19">
        <f t="shared" si="37"/>
        <v>0.13281249999999994</v>
      </c>
      <c r="L463" s="20">
        <f t="shared" si="38"/>
        <v>189989.00000000003</v>
      </c>
      <c r="M463" s="9">
        <f t="shared" si="39"/>
        <v>2</v>
      </c>
      <c r="N463" s="21"/>
    </row>
    <row r="464" spans="1:16" s="13" customFormat="1" ht="12" x14ac:dyDescent="0.15">
      <c r="A464" s="13" t="s">
        <v>37</v>
      </c>
      <c r="B464" s="23" t="s">
        <v>302</v>
      </c>
      <c r="C464" s="15" t="s">
        <v>148</v>
      </c>
      <c r="D464" s="9" t="s">
        <v>78</v>
      </c>
      <c r="E464" s="16">
        <v>43917</v>
      </c>
      <c r="F464" s="12">
        <v>2.82</v>
      </c>
      <c r="G464" s="17">
        <v>43921</v>
      </c>
      <c r="H464" s="12">
        <v>1.4</v>
      </c>
      <c r="I464" s="11">
        <f t="shared" si="35"/>
        <v>4</v>
      </c>
      <c r="J464" s="18">
        <f t="shared" si="36"/>
        <v>-568</v>
      </c>
      <c r="K464" s="19">
        <f t="shared" si="37"/>
        <v>-0.50354609929078009</v>
      </c>
      <c r="L464" s="20">
        <f t="shared" si="38"/>
        <v>189421.00000000003</v>
      </c>
      <c r="M464" s="9">
        <f t="shared" si="39"/>
        <v>4</v>
      </c>
      <c r="N464" s="21"/>
    </row>
    <row r="465" spans="1:14" s="13" customFormat="1" ht="12" x14ac:dyDescent="0.15">
      <c r="A465" s="13" t="s">
        <v>49</v>
      </c>
      <c r="B465" s="23" t="s">
        <v>327</v>
      </c>
      <c r="C465" s="15" t="s">
        <v>148</v>
      </c>
      <c r="D465" s="9" t="s">
        <v>149</v>
      </c>
      <c r="E465" s="16">
        <v>43917</v>
      </c>
      <c r="F465" s="12">
        <v>5.5</v>
      </c>
      <c r="G465" s="17">
        <v>43921</v>
      </c>
      <c r="H465" s="12">
        <v>2.9</v>
      </c>
      <c r="I465" s="11">
        <f t="shared" si="35"/>
        <v>2</v>
      </c>
      <c r="J465" s="18">
        <f t="shared" si="36"/>
        <v>-520</v>
      </c>
      <c r="K465" s="19">
        <f t="shared" si="37"/>
        <v>-0.47272727272727272</v>
      </c>
      <c r="L465" s="20">
        <f t="shared" si="38"/>
        <v>188901.00000000003</v>
      </c>
      <c r="M465" s="9">
        <f t="shared" si="39"/>
        <v>4</v>
      </c>
      <c r="N465" s="14"/>
    </row>
    <row r="466" spans="1:14" s="13" customFormat="1" ht="12" x14ac:dyDescent="0.15">
      <c r="A466" s="13" t="s">
        <v>12</v>
      </c>
      <c r="B466" s="23" t="s">
        <v>330</v>
      </c>
      <c r="C466" s="15" t="s">
        <v>148</v>
      </c>
      <c r="D466" s="9" t="s">
        <v>78</v>
      </c>
      <c r="E466" s="16">
        <v>43917</v>
      </c>
      <c r="F466" s="12">
        <v>3</v>
      </c>
      <c r="G466" s="17">
        <v>43921</v>
      </c>
      <c r="H466" s="12">
        <v>2.8</v>
      </c>
      <c r="I466" s="11">
        <f t="shared" si="35"/>
        <v>4</v>
      </c>
      <c r="J466" s="18">
        <f t="shared" si="36"/>
        <v>-80.000000000000071</v>
      </c>
      <c r="K466" s="19">
        <f t="shared" si="37"/>
        <v>-6.6666666666666721E-2</v>
      </c>
      <c r="L466" s="20">
        <f t="shared" si="38"/>
        <v>188821.00000000003</v>
      </c>
      <c r="M466" s="9">
        <f t="shared" si="39"/>
        <v>4</v>
      </c>
      <c r="N466" s="21"/>
    </row>
    <row r="467" spans="1:14" s="13" customFormat="1" ht="12" x14ac:dyDescent="0.15">
      <c r="A467" s="13" t="s">
        <v>17</v>
      </c>
      <c r="B467" s="23" t="s">
        <v>305</v>
      </c>
      <c r="C467" s="15" t="s">
        <v>148</v>
      </c>
      <c r="D467" s="9" t="s">
        <v>62</v>
      </c>
      <c r="E467" s="16">
        <v>43920</v>
      </c>
      <c r="F467" s="12">
        <v>1.69</v>
      </c>
      <c r="G467" s="17">
        <v>43927</v>
      </c>
      <c r="H467" s="12">
        <v>3.05</v>
      </c>
      <c r="I467" s="11">
        <f t="shared" si="35"/>
        <v>7</v>
      </c>
      <c r="J467" s="18">
        <f t="shared" si="36"/>
        <v>952</v>
      </c>
      <c r="K467" s="19">
        <f t="shared" si="37"/>
        <v>0.80473372781065089</v>
      </c>
      <c r="L467" s="20">
        <f t="shared" si="38"/>
        <v>189773.00000000003</v>
      </c>
      <c r="M467" s="9">
        <f t="shared" si="39"/>
        <v>7</v>
      </c>
      <c r="N467" s="21"/>
    </row>
    <row r="468" spans="1:14" s="13" customFormat="1" ht="12" x14ac:dyDescent="0.15">
      <c r="A468" s="13" t="s">
        <v>64</v>
      </c>
      <c r="B468" s="23" t="s">
        <v>340</v>
      </c>
      <c r="C468" s="15" t="s">
        <v>148</v>
      </c>
      <c r="D468" s="15" t="s">
        <v>38</v>
      </c>
      <c r="E468" s="16">
        <v>43920</v>
      </c>
      <c r="F468" s="12">
        <v>2.2000000000000002</v>
      </c>
      <c r="G468" s="17">
        <v>43928</v>
      </c>
      <c r="H468" s="12">
        <v>1.45</v>
      </c>
      <c r="I468" s="11">
        <f t="shared" si="35"/>
        <v>5</v>
      </c>
      <c r="J468" s="18">
        <f t="shared" si="36"/>
        <v>-375.00000000000011</v>
      </c>
      <c r="K468" s="19">
        <f t="shared" si="37"/>
        <v>-0.34090909090909099</v>
      </c>
      <c r="L468" s="20">
        <f t="shared" si="38"/>
        <v>189398.00000000003</v>
      </c>
      <c r="M468" s="9">
        <f t="shared" si="39"/>
        <v>8</v>
      </c>
      <c r="N468" s="21"/>
    </row>
    <row r="469" spans="1:14" s="13" customFormat="1" ht="12" x14ac:dyDescent="0.15">
      <c r="A469" s="13" t="s">
        <v>29</v>
      </c>
      <c r="B469" s="13" t="s">
        <v>300</v>
      </c>
      <c r="C469" s="15" t="s">
        <v>148</v>
      </c>
      <c r="D469" s="9" t="s">
        <v>150</v>
      </c>
      <c r="E469" s="16">
        <v>43922</v>
      </c>
      <c r="F469" s="12">
        <v>4.38</v>
      </c>
      <c r="G469" s="17">
        <v>43924</v>
      </c>
      <c r="H469" s="12">
        <v>6.45</v>
      </c>
      <c r="I469" s="11">
        <f t="shared" si="35"/>
        <v>2</v>
      </c>
      <c r="J469" s="18">
        <f t="shared" si="36"/>
        <v>414.00000000000006</v>
      </c>
      <c r="K469" s="19">
        <f t="shared" si="37"/>
        <v>0.47260273972602745</v>
      </c>
      <c r="L469" s="20">
        <f t="shared" si="38"/>
        <v>189812.00000000003</v>
      </c>
      <c r="M469" s="9">
        <f t="shared" si="39"/>
        <v>2</v>
      </c>
      <c r="N469" s="21"/>
    </row>
    <row r="470" spans="1:14" s="13" customFormat="1" ht="12" x14ac:dyDescent="0.15">
      <c r="A470" s="13" t="s">
        <v>37</v>
      </c>
      <c r="B470" s="23" t="s">
        <v>302</v>
      </c>
      <c r="C470" s="15" t="s">
        <v>148</v>
      </c>
      <c r="D470" s="9" t="s">
        <v>147</v>
      </c>
      <c r="E470" s="16">
        <v>43922</v>
      </c>
      <c r="F470" s="12">
        <v>5.2</v>
      </c>
      <c r="G470" s="17">
        <v>43927</v>
      </c>
      <c r="H470" s="12">
        <v>6.05</v>
      </c>
      <c r="I470" s="11">
        <f t="shared" si="35"/>
        <v>2</v>
      </c>
      <c r="J470" s="18">
        <f t="shared" si="36"/>
        <v>169.99999999999994</v>
      </c>
      <c r="K470" s="19">
        <f t="shared" si="37"/>
        <v>0.16346153846153838</v>
      </c>
      <c r="L470" s="20">
        <f t="shared" si="38"/>
        <v>189982.00000000003</v>
      </c>
      <c r="M470" s="9">
        <f t="shared" si="39"/>
        <v>5</v>
      </c>
      <c r="N470" s="21"/>
    </row>
    <row r="471" spans="1:14" s="13" customFormat="1" ht="12" x14ac:dyDescent="0.15">
      <c r="A471" s="13" t="s">
        <v>42</v>
      </c>
      <c r="B471" s="23" t="s">
        <v>313</v>
      </c>
      <c r="C471" s="15" t="s">
        <v>148</v>
      </c>
      <c r="D471" s="9" t="s">
        <v>38</v>
      </c>
      <c r="E471" s="16">
        <v>43922</v>
      </c>
      <c r="F471" s="12">
        <v>5.57</v>
      </c>
      <c r="G471" s="17">
        <v>43927</v>
      </c>
      <c r="H471" s="12">
        <v>8.3000000000000007</v>
      </c>
      <c r="I471" s="11">
        <f t="shared" si="35"/>
        <v>2</v>
      </c>
      <c r="J471" s="18">
        <f t="shared" si="36"/>
        <v>546.00000000000011</v>
      </c>
      <c r="K471" s="19">
        <f t="shared" si="37"/>
        <v>0.4901256732495512</v>
      </c>
      <c r="L471" s="20">
        <f t="shared" si="38"/>
        <v>190528.00000000003</v>
      </c>
      <c r="M471" s="9">
        <f t="shared" si="39"/>
        <v>5</v>
      </c>
      <c r="N471" s="21"/>
    </row>
    <row r="472" spans="1:14" s="13" customFormat="1" ht="12" x14ac:dyDescent="0.15">
      <c r="A472" s="13" t="s">
        <v>12</v>
      </c>
      <c r="B472" s="23" t="s">
        <v>330</v>
      </c>
      <c r="C472" s="15" t="s">
        <v>148</v>
      </c>
      <c r="D472" s="9" t="s">
        <v>93</v>
      </c>
      <c r="E472" s="16">
        <v>43922</v>
      </c>
      <c r="F472" s="12">
        <v>4.5</v>
      </c>
      <c r="G472" s="17">
        <v>43927</v>
      </c>
      <c r="H472" s="12">
        <v>6.1</v>
      </c>
      <c r="I472" s="11">
        <f t="shared" si="35"/>
        <v>2</v>
      </c>
      <c r="J472" s="18">
        <f t="shared" si="36"/>
        <v>319.99999999999994</v>
      </c>
      <c r="K472" s="19">
        <f t="shared" si="37"/>
        <v>0.35555555555555546</v>
      </c>
      <c r="L472" s="20">
        <f t="shared" si="38"/>
        <v>190848.00000000003</v>
      </c>
      <c r="M472" s="9">
        <f t="shared" si="39"/>
        <v>5</v>
      </c>
      <c r="N472" s="21"/>
    </row>
    <row r="473" spans="1:14" s="13" customFormat="1" ht="12" x14ac:dyDescent="0.15">
      <c r="A473" s="13" t="s">
        <v>34</v>
      </c>
      <c r="B473" s="23" t="s">
        <v>332</v>
      </c>
      <c r="C473" s="15" t="s">
        <v>148</v>
      </c>
      <c r="D473" s="9" t="s">
        <v>109</v>
      </c>
      <c r="E473" s="16">
        <v>43922</v>
      </c>
      <c r="F473" s="12">
        <v>2.44</v>
      </c>
      <c r="G473" s="17">
        <v>43924</v>
      </c>
      <c r="H473" s="12">
        <v>3.5</v>
      </c>
      <c r="I473" s="11">
        <f t="shared" si="35"/>
        <v>4</v>
      </c>
      <c r="J473" s="18">
        <f t="shared" si="36"/>
        <v>424</v>
      </c>
      <c r="K473" s="19">
        <f t="shared" si="37"/>
        <v>0.43442622950819676</v>
      </c>
      <c r="L473" s="20">
        <f t="shared" si="38"/>
        <v>191272.00000000003</v>
      </c>
      <c r="M473" s="9">
        <f t="shared" si="39"/>
        <v>2</v>
      </c>
      <c r="N473" s="21"/>
    </row>
    <row r="474" spans="1:14" s="13" customFormat="1" ht="12" x14ac:dyDescent="0.15">
      <c r="A474" s="13" t="s">
        <v>19</v>
      </c>
      <c r="B474" s="23" t="s">
        <v>312</v>
      </c>
      <c r="C474" s="15" t="s">
        <v>148</v>
      </c>
      <c r="D474" s="9" t="s">
        <v>91</v>
      </c>
      <c r="E474" s="16">
        <v>43930</v>
      </c>
      <c r="F474" s="12">
        <v>3.75</v>
      </c>
      <c r="G474" s="17">
        <v>43935</v>
      </c>
      <c r="H474" s="12">
        <v>15.33</v>
      </c>
      <c r="I474" s="11">
        <f t="shared" si="35"/>
        <v>3</v>
      </c>
      <c r="J474" s="18">
        <f t="shared" si="36"/>
        <v>3474</v>
      </c>
      <c r="K474" s="19">
        <f t="shared" si="37"/>
        <v>3.0880000000000001</v>
      </c>
      <c r="L474" s="20">
        <f t="shared" si="38"/>
        <v>194746.00000000003</v>
      </c>
      <c r="M474" s="9">
        <f t="shared" si="39"/>
        <v>5</v>
      </c>
      <c r="N474" s="21"/>
    </row>
    <row r="475" spans="1:14" s="13" customFormat="1" ht="12" x14ac:dyDescent="0.15">
      <c r="A475" s="13" t="s">
        <v>25</v>
      </c>
      <c r="B475" s="23" t="s">
        <v>338</v>
      </c>
      <c r="C475" s="15" t="s">
        <v>148</v>
      </c>
      <c r="D475" s="9" t="s">
        <v>22</v>
      </c>
      <c r="E475" s="16">
        <v>43930</v>
      </c>
      <c r="F475" s="12">
        <v>4.78</v>
      </c>
      <c r="G475" s="17">
        <v>43935</v>
      </c>
      <c r="H475" s="12">
        <v>9.5</v>
      </c>
      <c r="I475" s="11">
        <f t="shared" si="35"/>
        <v>2</v>
      </c>
      <c r="J475" s="18">
        <f t="shared" si="36"/>
        <v>944</v>
      </c>
      <c r="K475" s="19">
        <f t="shared" si="37"/>
        <v>0.98744769874476979</v>
      </c>
      <c r="L475" s="20">
        <f t="shared" si="38"/>
        <v>195690.00000000003</v>
      </c>
      <c r="M475" s="9">
        <f t="shared" si="39"/>
        <v>5</v>
      </c>
    </row>
    <row r="476" spans="1:14" s="13" customFormat="1" ht="12" x14ac:dyDescent="0.15">
      <c r="A476" s="13" t="s">
        <v>32</v>
      </c>
      <c r="B476" s="23" t="s">
        <v>339</v>
      </c>
      <c r="C476" s="15" t="s">
        <v>148</v>
      </c>
      <c r="D476" s="9" t="s">
        <v>101</v>
      </c>
      <c r="E476" s="16">
        <v>43930</v>
      </c>
      <c r="F476" s="12">
        <v>4.0200000000000005</v>
      </c>
      <c r="G476" s="17">
        <v>43935</v>
      </c>
      <c r="H476" s="12">
        <v>5.0999999999999996</v>
      </c>
      <c r="I476" s="11">
        <f t="shared" si="35"/>
        <v>2</v>
      </c>
      <c r="J476" s="18">
        <f t="shared" si="36"/>
        <v>215.99999999999983</v>
      </c>
      <c r="K476" s="19">
        <f t="shared" si="37"/>
        <v>0.26865671641791022</v>
      </c>
      <c r="L476" s="20">
        <f t="shared" si="38"/>
        <v>195906.00000000003</v>
      </c>
      <c r="M476" s="9">
        <f t="shared" si="39"/>
        <v>5</v>
      </c>
      <c r="N476" s="21"/>
    </row>
    <row r="477" spans="1:14" s="13" customFormat="1" ht="12" x14ac:dyDescent="0.15">
      <c r="A477" s="13" t="s">
        <v>172</v>
      </c>
      <c r="B477" s="13" t="s">
        <v>296</v>
      </c>
      <c r="C477" s="15" t="s">
        <v>148</v>
      </c>
      <c r="D477" s="15" t="s">
        <v>35</v>
      </c>
      <c r="E477" s="16">
        <v>43934</v>
      </c>
      <c r="F477" s="12">
        <v>5.55</v>
      </c>
      <c r="G477" s="17">
        <v>43936</v>
      </c>
      <c r="H477" s="12">
        <v>10.4</v>
      </c>
      <c r="I477" s="11">
        <f t="shared" si="35"/>
        <v>2</v>
      </c>
      <c r="J477" s="18">
        <f t="shared" si="36"/>
        <v>970.00000000000011</v>
      </c>
      <c r="K477" s="19">
        <f t="shared" si="37"/>
        <v>0.87387387387387405</v>
      </c>
      <c r="L477" s="20">
        <f t="shared" si="38"/>
        <v>196876.00000000003</v>
      </c>
      <c r="M477" s="9">
        <f t="shared" si="39"/>
        <v>2</v>
      </c>
      <c r="N477" s="14"/>
    </row>
    <row r="478" spans="1:14" s="13" customFormat="1" ht="12" x14ac:dyDescent="0.15">
      <c r="A478" s="13" t="s">
        <v>27</v>
      </c>
      <c r="B478" s="23" t="s">
        <v>311</v>
      </c>
      <c r="C478" s="15" t="s">
        <v>148</v>
      </c>
      <c r="D478" s="9" t="s">
        <v>114</v>
      </c>
      <c r="E478" s="16">
        <v>43934</v>
      </c>
      <c r="F478" s="12">
        <v>1.06</v>
      </c>
      <c r="G478" s="17">
        <v>43936</v>
      </c>
      <c r="H478" s="12">
        <v>2.5</v>
      </c>
      <c r="I478" s="11">
        <f t="shared" si="35"/>
        <v>11</v>
      </c>
      <c r="J478" s="18">
        <f t="shared" si="36"/>
        <v>1584</v>
      </c>
      <c r="K478" s="19">
        <f t="shared" si="37"/>
        <v>1.3584905660377358</v>
      </c>
      <c r="L478" s="20">
        <f t="shared" si="38"/>
        <v>198460.00000000003</v>
      </c>
      <c r="M478" s="9">
        <f t="shared" si="39"/>
        <v>2</v>
      </c>
      <c r="N478" s="21"/>
    </row>
    <row r="479" spans="1:14" s="13" customFormat="1" ht="12" x14ac:dyDescent="0.15">
      <c r="A479" s="13" t="s">
        <v>42</v>
      </c>
      <c r="B479" s="23" t="s">
        <v>313</v>
      </c>
      <c r="C479" s="15" t="s">
        <v>148</v>
      </c>
      <c r="D479" s="9" t="s">
        <v>101</v>
      </c>
      <c r="E479" s="16">
        <v>43934</v>
      </c>
      <c r="F479" s="12">
        <v>4.3</v>
      </c>
      <c r="G479" s="17">
        <v>43938</v>
      </c>
      <c r="H479" s="12">
        <v>6.94</v>
      </c>
      <c r="I479" s="11">
        <f t="shared" si="35"/>
        <v>2</v>
      </c>
      <c r="J479" s="18">
        <f t="shared" si="36"/>
        <v>528.00000000000011</v>
      </c>
      <c r="K479" s="19">
        <f t="shared" si="37"/>
        <v>0.61395348837209318</v>
      </c>
      <c r="L479" s="20">
        <f t="shared" si="38"/>
        <v>198988.00000000003</v>
      </c>
      <c r="M479" s="9">
        <f t="shared" si="39"/>
        <v>4</v>
      </c>
      <c r="N479" s="14"/>
    </row>
    <row r="480" spans="1:14" s="13" customFormat="1" ht="12" x14ac:dyDescent="0.15">
      <c r="A480" s="13" t="s">
        <v>46</v>
      </c>
      <c r="B480" s="23" t="s">
        <v>314</v>
      </c>
      <c r="C480" s="15" t="s">
        <v>148</v>
      </c>
      <c r="D480" s="9" t="s">
        <v>62</v>
      </c>
      <c r="E480" s="16">
        <v>43934</v>
      </c>
      <c r="F480" s="12">
        <v>4.82</v>
      </c>
      <c r="G480" s="17">
        <v>43936</v>
      </c>
      <c r="H480" s="12">
        <v>9.9</v>
      </c>
      <c r="I480" s="11">
        <f t="shared" si="35"/>
        <v>2</v>
      </c>
      <c r="J480" s="18">
        <f t="shared" si="36"/>
        <v>1016</v>
      </c>
      <c r="K480" s="19">
        <f t="shared" si="37"/>
        <v>1.053941908713693</v>
      </c>
      <c r="L480" s="20">
        <f t="shared" si="38"/>
        <v>200004.00000000003</v>
      </c>
      <c r="M480" s="9">
        <f t="shared" si="39"/>
        <v>2</v>
      </c>
      <c r="N480" s="21"/>
    </row>
    <row r="481" spans="1:16" s="13" customFormat="1" ht="12" x14ac:dyDescent="0.15">
      <c r="A481" s="13" t="s">
        <v>34</v>
      </c>
      <c r="B481" s="23" t="s">
        <v>332</v>
      </c>
      <c r="C481" s="15" t="s">
        <v>148</v>
      </c>
      <c r="D481" s="9" t="s">
        <v>67</v>
      </c>
      <c r="E481" s="16">
        <v>43934</v>
      </c>
      <c r="F481" s="12">
        <v>2.46</v>
      </c>
      <c r="G481" s="17">
        <v>43938</v>
      </c>
      <c r="H481" s="12">
        <v>2.4500000000000002</v>
      </c>
      <c r="I481" s="11">
        <f t="shared" si="35"/>
        <v>4</v>
      </c>
      <c r="J481" s="18">
        <f t="shared" si="36"/>
        <v>-3.9999999999999147</v>
      </c>
      <c r="K481" s="19">
        <f t="shared" si="37"/>
        <v>-4.0650406504064178E-3</v>
      </c>
      <c r="L481" s="20">
        <f t="shared" si="38"/>
        <v>200000.00000000003</v>
      </c>
      <c r="M481" s="9">
        <f t="shared" si="39"/>
        <v>4</v>
      </c>
      <c r="N481" s="21"/>
    </row>
    <row r="482" spans="1:16" s="13" customFormat="1" ht="12" x14ac:dyDescent="0.15">
      <c r="A482" s="13" t="s">
        <v>29</v>
      </c>
      <c r="B482" s="13" t="s">
        <v>300</v>
      </c>
      <c r="C482" s="15" t="s">
        <v>151</v>
      </c>
      <c r="D482" s="9" t="s">
        <v>91</v>
      </c>
      <c r="E482" s="16">
        <v>43936</v>
      </c>
      <c r="F482" s="12">
        <v>3.4</v>
      </c>
      <c r="G482" s="17">
        <v>43938</v>
      </c>
      <c r="H482" s="12">
        <v>5.7</v>
      </c>
      <c r="I482" s="11">
        <f t="shared" si="35"/>
        <v>3</v>
      </c>
      <c r="J482" s="18">
        <f t="shared" si="36"/>
        <v>690</v>
      </c>
      <c r="K482" s="19">
        <f t="shared" si="37"/>
        <v>0.67647058823529427</v>
      </c>
      <c r="L482" s="20">
        <f t="shared" si="38"/>
        <v>200690.00000000003</v>
      </c>
      <c r="M482" s="9">
        <f t="shared" si="39"/>
        <v>2</v>
      </c>
      <c r="N482" s="21"/>
    </row>
    <row r="483" spans="1:16" s="13" customFormat="1" ht="12" x14ac:dyDescent="0.15">
      <c r="A483" s="13" t="s">
        <v>39</v>
      </c>
      <c r="B483" s="23" t="s">
        <v>307</v>
      </c>
      <c r="C483" s="15" t="s">
        <v>151</v>
      </c>
      <c r="D483" s="9" t="s">
        <v>40</v>
      </c>
      <c r="E483" s="16">
        <v>43936</v>
      </c>
      <c r="F483" s="12">
        <v>2.92</v>
      </c>
      <c r="G483" s="17">
        <v>43938</v>
      </c>
      <c r="H483" s="12">
        <v>5</v>
      </c>
      <c r="I483" s="11">
        <f t="shared" si="35"/>
        <v>4</v>
      </c>
      <c r="J483" s="18">
        <f t="shared" si="36"/>
        <v>832</v>
      </c>
      <c r="K483" s="19">
        <f t="shared" si="37"/>
        <v>0.71232876712328774</v>
      </c>
      <c r="L483" s="20">
        <f t="shared" si="38"/>
        <v>201522.00000000003</v>
      </c>
      <c r="M483" s="9">
        <f t="shared" si="39"/>
        <v>2</v>
      </c>
      <c r="N483" s="21"/>
    </row>
    <row r="484" spans="1:16" s="13" customFormat="1" ht="12" x14ac:dyDescent="0.15">
      <c r="A484" s="13" t="s">
        <v>12</v>
      </c>
      <c r="B484" s="23" t="s">
        <v>330</v>
      </c>
      <c r="C484" s="15" t="s">
        <v>151</v>
      </c>
      <c r="D484" s="9" t="s">
        <v>60</v>
      </c>
      <c r="E484" s="16">
        <v>43936</v>
      </c>
      <c r="F484" s="12">
        <v>4.5999999999999996</v>
      </c>
      <c r="G484" s="17">
        <v>43938</v>
      </c>
      <c r="H484" s="12">
        <v>6.88</v>
      </c>
      <c r="I484" s="11">
        <f t="shared" si="35"/>
        <v>2</v>
      </c>
      <c r="J484" s="18">
        <f t="shared" si="36"/>
        <v>456.00000000000006</v>
      </c>
      <c r="K484" s="19">
        <f t="shared" si="37"/>
        <v>0.49565217391304356</v>
      </c>
      <c r="L484" s="20">
        <f t="shared" si="38"/>
        <v>201978.00000000003</v>
      </c>
      <c r="M484" s="9">
        <f t="shared" si="39"/>
        <v>2</v>
      </c>
      <c r="N484" s="21"/>
    </row>
    <row r="485" spans="1:16" s="13" customFormat="1" ht="12" x14ac:dyDescent="0.15">
      <c r="A485" s="23" t="s">
        <v>232</v>
      </c>
      <c r="B485" s="23" t="s">
        <v>329</v>
      </c>
      <c r="C485" s="15" t="s">
        <v>148</v>
      </c>
      <c r="D485" s="9" t="s">
        <v>269</v>
      </c>
      <c r="E485" s="16">
        <v>43938</v>
      </c>
      <c r="F485" s="12">
        <v>3.41</v>
      </c>
      <c r="G485" s="25">
        <v>43942</v>
      </c>
      <c r="H485" s="12">
        <v>4.2</v>
      </c>
      <c r="I485" s="11">
        <f t="shared" si="35"/>
        <v>3</v>
      </c>
      <c r="J485" s="18">
        <f t="shared" si="36"/>
        <v>237</v>
      </c>
      <c r="K485" s="19">
        <f t="shared" si="37"/>
        <v>0.2316715542521994</v>
      </c>
      <c r="L485" s="20">
        <f t="shared" si="38"/>
        <v>202215.00000000003</v>
      </c>
      <c r="M485" s="9">
        <f t="shared" si="39"/>
        <v>4</v>
      </c>
      <c r="N485" s="38"/>
      <c r="P485" s="39"/>
    </row>
    <row r="486" spans="1:16" s="13" customFormat="1" ht="12" x14ac:dyDescent="0.15">
      <c r="A486" s="13" t="s">
        <v>59</v>
      </c>
      <c r="B486" s="23" t="s">
        <v>323</v>
      </c>
      <c r="C486" s="15" t="s">
        <v>151</v>
      </c>
      <c r="D486" s="9" t="s">
        <v>114</v>
      </c>
      <c r="E486" s="16">
        <v>43941</v>
      </c>
      <c r="F486" s="12">
        <v>2.71</v>
      </c>
      <c r="G486" s="17">
        <v>43948</v>
      </c>
      <c r="H486" s="12">
        <v>1.7</v>
      </c>
      <c r="I486" s="11">
        <f t="shared" si="35"/>
        <v>4</v>
      </c>
      <c r="J486" s="18">
        <f t="shared" si="36"/>
        <v>-404</v>
      </c>
      <c r="K486" s="19">
        <f t="shared" si="37"/>
        <v>-0.37269372693726938</v>
      </c>
      <c r="L486" s="20">
        <f t="shared" si="38"/>
        <v>201811.00000000003</v>
      </c>
      <c r="M486" s="9">
        <f t="shared" si="39"/>
        <v>7</v>
      </c>
      <c r="N486" s="21"/>
    </row>
    <row r="487" spans="1:16" s="13" customFormat="1" ht="12" x14ac:dyDescent="0.15">
      <c r="A487" s="13" t="s">
        <v>49</v>
      </c>
      <c r="B487" s="23" t="s">
        <v>327</v>
      </c>
      <c r="C487" s="15" t="s">
        <v>151</v>
      </c>
      <c r="D487" s="9" t="s">
        <v>146</v>
      </c>
      <c r="E487" s="16">
        <v>43941</v>
      </c>
      <c r="F487" s="12">
        <v>6.3500000000000005</v>
      </c>
      <c r="G487" s="17">
        <v>43948</v>
      </c>
      <c r="H487" s="12">
        <v>5.7</v>
      </c>
      <c r="I487" s="11">
        <f t="shared" si="35"/>
        <v>1</v>
      </c>
      <c r="J487" s="18">
        <f t="shared" si="36"/>
        <v>-65.000000000000028</v>
      </c>
      <c r="K487" s="19">
        <f t="shared" si="37"/>
        <v>-0.1023622047244095</v>
      </c>
      <c r="L487" s="20">
        <f t="shared" si="38"/>
        <v>201746.00000000003</v>
      </c>
      <c r="M487" s="9">
        <f t="shared" si="39"/>
        <v>7</v>
      </c>
      <c r="N487" s="21"/>
    </row>
    <row r="488" spans="1:16" s="13" customFormat="1" ht="12" x14ac:dyDescent="0.15">
      <c r="A488" s="13" t="s">
        <v>96</v>
      </c>
      <c r="B488" s="13" t="s">
        <v>299</v>
      </c>
      <c r="C488" s="15" t="s">
        <v>151</v>
      </c>
      <c r="D488" s="9" t="s">
        <v>63</v>
      </c>
      <c r="E488" s="16">
        <v>43942</v>
      </c>
      <c r="F488" s="12">
        <v>3.4</v>
      </c>
      <c r="G488" s="17">
        <v>43944</v>
      </c>
      <c r="H488" s="12">
        <v>5.0999999999999996</v>
      </c>
      <c r="I488" s="11">
        <f t="shared" si="35"/>
        <v>3</v>
      </c>
      <c r="J488" s="18">
        <f t="shared" si="36"/>
        <v>509.99999999999994</v>
      </c>
      <c r="K488" s="19">
        <f t="shared" si="37"/>
        <v>0.49999999999999994</v>
      </c>
      <c r="L488" s="20">
        <f t="shared" si="38"/>
        <v>202256.00000000003</v>
      </c>
      <c r="M488" s="9">
        <f t="shared" si="39"/>
        <v>2</v>
      </c>
      <c r="N488" s="21"/>
    </row>
    <row r="489" spans="1:16" s="13" customFormat="1" ht="12" x14ac:dyDescent="0.15">
      <c r="A489" s="13" t="s">
        <v>39</v>
      </c>
      <c r="B489" s="23" t="s">
        <v>307</v>
      </c>
      <c r="C489" s="15" t="s">
        <v>151</v>
      </c>
      <c r="D489" s="9" t="s">
        <v>40</v>
      </c>
      <c r="E489" s="16">
        <v>43942</v>
      </c>
      <c r="F489" s="12">
        <v>3.19</v>
      </c>
      <c r="G489" s="17">
        <v>43944</v>
      </c>
      <c r="H489" s="12">
        <v>4.8</v>
      </c>
      <c r="I489" s="11">
        <f t="shared" si="35"/>
        <v>3</v>
      </c>
      <c r="J489" s="18">
        <f t="shared" si="36"/>
        <v>483</v>
      </c>
      <c r="K489" s="19">
        <f t="shared" si="37"/>
        <v>0.50470219435736674</v>
      </c>
      <c r="L489" s="20">
        <f t="shared" si="38"/>
        <v>202739.00000000003</v>
      </c>
      <c r="M489" s="9">
        <f t="shared" si="39"/>
        <v>2</v>
      </c>
      <c r="N489" s="14"/>
    </row>
    <row r="490" spans="1:16" s="13" customFormat="1" ht="12" x14ac:dyDescent="0.15">
      <c r="A490" s="13" t="s">
        <v>42</v>
      </c>
      <c r="B490" s="23" t="s">
        <v>313</v>
      </c>
      <c r="C490" s="15" t="s">
        <v>151</v>
      </c>
      <c r="D490" s="9" t="s">
        <v>79</v>
      </c>
      <c r="E490" s="16">
        <v>43942</v>
      </c>
      <c r="F490" s="12">
        <v>2.16</v>
      </c>
      <c r="G490" s="17">
        <v>43944</v>
      </c>
      <c r="H490" s="12">
        <v>2.8</v>
      </c>
      <c r="I490" s="11">
        <f t="shared" si="35"/>
        <v>5</v>
      </c>
      <c r="J490" s="18">
        <f t="shared" si="36"/>
        <v>319.99999999999983</v>
      </c>
      <c r="K490" s="19">
        <f t="shared" si="37"/>
        <v>0.29629629629629611</v>
      </c>
      <c r="L490" s="20">
        <f t="shared" si="38"/>
        <v>203059.00000000003</v>
      </c>
      <c r="M490" s="9">
        <f t="shared" si="39"/>
        <v>2</v>
      </c>
      <c r="N490" s="14"/>
    </row>
    <row r="491" spans="1:16" s="13" customFormat="1" ht="12" x14ac:dyDescent="0.15">
      <c r="A491" s="13" t="s">
        <v>46</v>
      </c>
      <c r="B491" s="23" t="s">
        <v>314</v>
      </c>
      <c r="C491" s="15" t="s">
        <v>151</v>
      </c>
      <c r="D491" s="9" t="s">
        <v>72</v>
      </c>
      <c r="E491" s="16">
        <v>43942</v>
      </c>
      <c r="F491" s="12">
        <v>3.75</v>
      </c>
      <c r="G491" s="17">
        <v>43944</v>
      </c>
      <c r="H491" s="12">
        <v>6.3</v>
      </c>
      <c r="I491" s="11">
        <f t="shared" si="35"/>
        <v>3</v>
      </c>
      <c r="J491" s="18">
        <f t="shared" si="36"/>
        <v>765</v>
      </c>
      <c r="K491" s="19">
        <f t="shared" si="37"/>
        <v>0.67999999999999994</v>
      </c>
      <c r="L491" s="20">
        <f t="shared" si="38"/>
        <v>203824.00000000003</v>
      </c>
      <c r="M491" s="9">
        <f t="shared" si="39"/>
        <v>2</v>
      </c>
      <c r="N491" s="21"/>
    </row>
    <row r="492" spans="1:16" s="13" customFormat="1" ht="12" x14ac:dyDescent="0.15">
      <c r="A492" s="13" t="s">
        <v>34</v>
      </c>
      <c r="B492" s="23" t="s">
        <v>332</v>
      </c>
      <c r="C492" s="15" t="s">
        <v>151</v>
      </c>
      <c r="D492" s="9" t="s">
        <v>67</v>
      </c>
      <c r="E492" s="16">
        <v>43942</v>
      </c>
      <c r="F492" s="12">
        <v>1.77</v>
      </c>
      <c r="G492" s="17">
        <v>43944</v>
      </c>
      <c r="H492" s="12">
        <v>3.3</v>
      </c>
      <c r="I492" s="11">
        <f t="shared" si="35"/>
        <v>6</v>
      </c>
      <c r="J492" s="18">
        <f t="shared" si="36"/>
        <v>918</v>
      </c>
      <c r="K492" s="19">
        <f t="shared" si="37"/>
        <v>0.86440677966101687</v>
      </c>
      <c r="L492" s="20">
        <f t="shared" si="38"/>
        <v>204742.00000000003</v>
      </c>
      <c r="M492" s="9">
        <f t="shared" si="39"/>
        <v>2</v>
      </c>
    </row>
    <row r="493" spans="1:16" s="13" customFormat="1" ht="12" x14ac:dyDescent="0.15">
      <c r="A493" s="13" t="s">
        <v>29</v>
      </c>
      <c r="B493" s="13" t="s">
        <v>300</v>
      </c>
      <c r="C493" s="15" t="s">
        <v>151</v>
      </c>
      <c r="D493" s="9" t="s">
        <v>91</v>
      </c>
      <c r="E493" s="16">
        <v>43945</v>
      </c>
      <c r="F493" s="12">
        <v>3.8000000000000003</v>
      </c>
      <c r="G493" s="17">
        <v>43950</v>
      </c>
      <c r="H493" s="12">
        <v>2.8</v>
      </c>
      <c r="I493" s="11">
        <f t="shared" si="35"/>
        <v>3</v>
      </c>
      <c r="J493" s="18">
        <f t="shared" si="36"/>
        <v>-300.00000000000011</v>
      </c>
      <c r="K493" s="19">
        <f t="shared" si="37"/>
        <v>-0.2631578947368422</v>
      </c>
      <c r="L493" s="20">
        <f t="shared" si="38"/>
        <v>204442.00000000003</v>
      </c>
      <c r="M493" s="9">
        <f t="shared" si="39"/>
        <v>5</v>
      </c>
      <c r="N493" s="21"/>
    </row>
    <row r="494" spans="1:16" s="13" customFormat="1" ht="12" x14ac:dyDescent="0.15">
      <c r="A494" s="13" t="s">
        <v>12</v>
      </c>
      <c r="B494" s="23" t="s">
        <v>330</v>
      </c>
      <c r="C494" s="15" t="s">
        <v>151</v>
      </c>
      <c r="D494" s="9" t="s">
        <v>47</v>
      </c>
      <c r="E494" s="16">
        <v>43945</v>
      </c>
      <c r="F494" s="12">
        <v>4.3</v>
      </c>
      <c r="G494" s="17">
        <v>43949</v>
      </c>
      <c r="H494" s="12">
        <v>5.4</v>
      </c>
      <c r="I494" s="11">
        <f t="shared" si="35"/>
        <v>2</v>
      </c>
      <c r="J494" s="18">
        <f t="shared" si="36"/>
        <v>220.00000000000011</v>
      </c>
      <c r="K494" s="19">
        <f t="shared" si="37"/>
        <v>0.25581395348837221</v>
      </c>
      <c r="L494" s="20">
        <f t="shared" si="38"/>
        <v>204662.00000000003</v>
      </c>
      <c r="M494" s="9">
        <f t="shared" si="39"/>
        <v>4</v>
      </c>
    </row>
    <row r="495" spans="1:16" s="13" customFormat="1" ht="12" x14ac:dyDescent="0.15">
      <c r="A495" s="13" t="s">
        <v>96</v>
      </c>
      <c r="B495" s="13" t="s">
        <v>299</v>
      </c>
      <c r="C495" s="15" t="s">
        <v>151</v>
      </c>
      <c r="D495" s="9" t="s">
        <v>52</v>
      </c>
      <c r="E495" s="16">
        <v>43949</v>
      </c>
      <c r="F495" s="12">
        <v>1.18</v>
      </c>
      <c r="G495" s="17">
        <v>43963</v>
      </c>
      <c r="H495" s="12">
        <v>0.84</v>
      </c>
      <c r="I495" s="11">
        <f t="shared" si="35"/>
        <v>10</v>
      </c>
      <c r="J495" s="18">
        <f t="shared" si="36"/>
        <v>-339.99999999999994</v>
      </c>
      <c r="K495" s="19">
        <f t="shared" si="37"/>
        <v>-0.28813559322033899</v>
      </c>
      <c r="L495" s="20">
        <f t="shared" si="38"/>
        <v>204322.00000000003</v>
      </c>
      <c r="M495" s="9">
        <f t="shared" si="39"/>
        <v>14</v>
      </c>
      <c r="N495" s="21"/>
    </row>
    <row r="496" spans="1:16" s="13" customFormat="1" ht="12" x14ac:dyDescent="0.15">
      <c r="A496" s="13" t="s">
        <v>27</v>
      </c>
      <c r="B496" s="23" t="s">
        <v>311</v>
      </c>
      <c r="C496" s="15" t="s">
        <v>151</v>
      </c>
      <c r="D496" s="9" t="s">
        <v>90</v>
      </c>
      <c r="E496" s="16">
        <v>43949</v>
      </c>
      <c r="F496" s="12">
        <v>1.43</v>
      </c>
      <c r="G496" s="17">
        <v>43951</v>
      </c>
      <c r="H496" s="12">
        <v>2.4300000000000002</v>
      </c>
      <c r="I496" s="11">
        <f t="shared" si="35"/>
        <v>8</v>
      </c>
      <c r="J496" s="18">
        <f t="shared" si="36"/>
        <v>800.00000000000023</v>
      </c>
      <c r="K496" s="19">
        <f t="shared" si="37"/>
        <v>0.69930069930069949</v>
      </c>
      <c r="L496" s="20">
        <f t="shared" si="38"/>
        <v>205122.00000000003</v>
      </c>
      <c r="M496" s="9">
        <f t="shared" si="39"/>
        <v>2</v>
      </c>
      <c r="N496" s="21"/>
    </row>
    <row r="497" spans="1:16" s="13" customFormat="1" ht="12" x14ac:dyDescent="0.15">
      <c r="A497" s="13" t="s">
        <v>32</v>
      </c>
      <c r="B497" s="23" t="s">
        <v>339</v>
      </c>
      <c r="C497" s="15" t="s">
        <v>151</v>
      </c>
      <c r="D497" s="9" t="s">
        <v>101</v>
      </c>
      <c r="E497" s="16">
        <v>43949</v>
      </c>
      <c r="F497" s="12">
        <v>5.8500000000000005</v>
      </c>
      <c r="G497" s="17">
        <v>43951</v>
      </c>
      <c r="H497" s="12">
        <v>6.4</v>
      </c>
      <c r="I497" s="11">
        <f t="shared" si="35"/>
        <v>2</v>
      </c>
      <c r="J497" s="18">
        <f t="shared" si="36"/>
        <v>109.99999999999997</v>
      </c>
      <c r="K497" s="19">
        <f t="shared" si="37"/>
        <v>9.4017094017093975E-2</v>
      </c>
      <c r="L497" s="20">
        <f t="shared" si="38"/>
        <v>205232.00000000003</v>
      </c>
      <c r="M497" s="9">
        <f t="shared" si="39"/>
        <v>2</v>
      </c>
      <c r="N497" s="21"/>
    </row>
    <row r="498" spans="1:16" s="13" customFormat="1" ht="12" x14ac:dyDescent="0.15">
      <c r="A498" s="13" t="s">
        <v>42</v>
      </c>
      <c r="B498" s="23" t="s">
        <v>313</v>
      </c>
      <c r="C498" s="15" t="s">
        <v>151</v>
      </c>
      <c r="D498" s="9" t="s">
        <v>48</v>
      </c>
      <c r="E498" s="16">
        <v>43950</v>
      </c>
      <c r="F498" s="12">
        <v>3.4</v>
      </c>
      <c r="G498" s="17">
        <v>43959</v>
      </c>
      <c r="H498" s="12">
        <v>3.8</v>
      </c>
      <c r="I498" s="11">
        <f t="shared" si="35"/>
        <v>3</v>
      </c>
      <c r="J498" s="18">
        <f t="shared" si="36"/>
        <v>119.99999999999997</v>
      </c>
      <c r="K498" s="19">
        <f t="shared" si="37"/>
        <v>0.11764705882352938</v>
      </c>
      <c r="L498" s="20">
        <f t="shared" si="38"/>
        <v>205352.00000000003</v>
      </c>
      <c r="M498" s="9">
        <f t="shared" si="39"/>
        <v>9</v>
      </c>
      <c r="N498" s="21"/>
    </row>
    <row r="499" spans="1:16" s="13" customFormat="1" ht="12" x14ac:dyDescent="0.15">
      <c r="A499" s="13" t="s">
        <v>15</v>
      </c>
      <c r="B499" s="23" t="s">
        <v>331</v>
      </c>
      <c r="C499" s="15" t="s">
        <v>151</v>
      </c>
      <c r="D499" s="9" t="s">
        <v>133</v>
      </c>
      <c r="E499" s="16">
        <v>43950</v>
      </c>
      <c r="F499" s="12">
        <v>4.2</v>
      </c>
      <c r="G499" s="17">
        <v>43956</v>
      </c>
      <c r="H499" s="12">
        <v>5.3</v>
      </c>
      <c r="I499" s="11">
        <f t="shared" si="35"/>
        <v>2</v>
      </c>
      <c r="J499" s="18">
        <f t="shared" si="36"/>
        <v>219.99999999999994</v>
      </c>
      <c r="K499" s="19">
        <f t="shared" si="37"/>
        <v>0.26190476190476181</v>
      </c>
      <c r="L499" s="20">
        <f t="shared" si="38"/>
        <v>205572.00000000003</v>
      </c>
      <c r="M499" s="9">
        <f t="shared" si="39"/>
        <v>6</v>
      </c>
      <c r="N499" s="21"/>
    </row>
    <row r="500" spans="1:16" s="13" customFormat="1" ht="12" x14ac:dyDescent="0.15">
      <c r="A500" s="13" t="s">
        <v>39</v>
      </c>
      <c r="B500" s="23" t="s">
        <v>307</v>
      </c>
      <c r="C500" s="15" t="s">
        <v>151</v>
      </c>
      <c r="D500" s="9" t="s">
        <v>90</v>
      </c>
      <c r="E500" s="16">
        <v>43951</v>
      </c>
      <c r="F500" s="12">
        <v>3.7800000000000002</v>
      </c>
      <c r="G500" s="17">
        <v>43985</v>
      </c>
      <c r="H500" s="12">
        <v>2.4300000000000002</v>
      </c>
      <c r="I500" s="11">
        <f t="shared" si="35"/>
        <v>3</v>
      </c>
      <c r="J500" s="18">
        <f t="shared" si="36"/>
        <v>-405.00000000000006</v>
      </c>
      <c r="K500" s="19">
        <f t="shared" si="37"/>
        <v>-0.35714285714285715</v>
      </c>
      <c r="L500" s="20">
        <f t="shared" si="38"/>
        <v>205167.00000000003</v>
      </c>
      <c r="M500" s="9">
        <f t="shared" si="39"/>
        <v>34</v>
      </c>
      <c r="N500" s="21"/>
    </row>
    <row r="501" spans="1:16" s="13" customFormat="1" ht="12" x14ac:dyDescent="0.15">
      <c r="A501" s="13" t="s">
        <v>46</v>
      </c>
      <c r="B501" s="23" t="s">
        <v>314</v>
      </c>
      <c r="C501" s="15" t="s">
        <v>151</v>
      </c>
      <c r="D501" s="9" t="s">
        <v>108</v>
      </c>
      <c r="E501" s="16">
        <v>43951</v>
      </c>
      <c r="F501" s="12">
        <v>5.2700000000000005</v>
      </c>
      <c r="G501" s="17">
        <v>43956</v>
      </c>
      <c r="H501" s="12">
        <v>4.9000000000000004</v>
      </c>
      <c r="I501" s="11">
        <f t="shared" si="35"/>
        <v>2</v>
      </c>
      <c r="J501" s="18">
        <f t="shared" si="36"/>
        <v>-74.000000000000028</v>
      </c>
      <c r="K501" s="19">
        <f t="shared" si="37"/>
        <v>-7.0208728652751434E-2</v>
      </c>
      <c r="L501" s="20">
        <f t="shared" si="38"/>
        <v>205093.00000000003</v>
      </c>
      <c r="M501" s="9">
        <f t="shared" si="39"/>
        <v>5</v>
      </c>
      <c r="N501" s="21"/>
    </row>
    <row r="502" spans="1:16" s="13" customFormat="1" ht="12" x14ac:dyDescent="0.15">
      <c r="A502" s="13" t="s">
        <v>34</v>
      </c>
      <c r="B502" s="23" t="s">
        <v>332</v>
      </c>
      <c r="C502" s="15" t="s">
        <v>151</v>
      </c>
      <c r="D502" s="9" t="s">
        <v>52</v>
      </c>
      <c r="E502" s="16">
        <v>43951</v>
      </c>
      <c r="F502" s="12">
        <v>2.04</v>
      </c>
      <c r="G502" s="17">
        <v>43971</v>
      </c>
      <c r="H502" s="12">
        <v>1.73</v>
      </c>
      <c r="I502" s="11">
        <f t="shared" si="35"/>
        <v>5</v>
      </c>
      <c r="J502" s="18">
        <f t="shared" si="36"/>
        <v>-155.00000000000003</v>
      </c>
      <c r="K502" s="19">
        <f t="shared" si="37"/>
        <v>-0.15196078431372551</v>
      </c>
      <c r="L502" s="20">
        <f t="shared" si="38"/>
        <v>204938.00000000003</v>
      </c>
      <c r="M502" s="9">
        <f t="shared" si="39"/>
        <v>20</v>
      </c>
      <c r="N502" s="21"/>
    </row>
    <row r="503" spans="1:16" s="13" customFormat="1" ht="12" x14ac:dyDescent="0.15">
      <c r="A503" s="13" t="s">
        <v>64</v>
      </c>
      <c r="B503" s="23" t="s">
        <v>340</v>
      </c>
      <c r="C503" s="15" t="s">
        <v>151</v>
      </c>
      <c r="D503" s="15" t="s">
        <v>101</v>
      </c>
      <c r="E503" s="16">
        <v>43951</v>
      </c>
      <c r="F503" s="12">
        <v>5.42</v>
      </c>
      <c r="G503" s="17">
        <v>43977</v>
      </c>
      <c r="H503" s="12">
        <v>6.1</v>
      </c>
      <c r="I503" s="11">
        <f t="shared" si="35"/>
        <v>2</v>
      </c>
      <c r="J503" s="18">
        <f t="shared" si="36"/>
        <v>135.99999999999994</v>
      </c>
      <c r="K503" s="19">
        <f t="shared" si="37"/>
        <v>0.12546125461254606</v>
      </c>
      <c r="L503" s="20">
        <f t="shared" si="38"/>
        <v>205074.00000000003</v>
      </c>
      <c r="M503" s="9">
        <f t="shared" si="39"/>
        <v>26</v>
      </c>
      <c r="N503" s="21"/>
    </row>
    <row r="504" spans="1:16" s="13" customFormat="1" ht="12" x14ac:dyDescent="0.15">
      <c r="A504" s="13" t="s">
        <v>194</v>
      </c>
      <c r="B504" s="13" t="s">
        <v>281</v>
      </c>
      <c r="C504" s="15" t="s">
        <v>151</v>
      </c>
      <c r="D504" s="9" t="s">
        <v>48</v>
      </c>
      <c r="E504" s="16">
        <v>43952</v>
      </c>
      <c r="F504" s="12">
        <v>5.29</v>
      </c>
      <c r="G504" s="17">
        <v>43956</v>
      </c>
      <c r="H504" s="12">
        <v>7.09</v>
      </c>
      <c r="I504" s="11">
        <f t="shared" si="35"/>
        <v>2</v>
      </c>
      <c r="J504" s="18">
        <f t="shared" si="36"/>
        <v>359.99999999999994</v>
      </c>
      <c r="K504" s="19">
        <f t="shared" si="37"/>
        <v>0.34026465028355385</v>
      </c>
      <c r="L504" s="20">
        <f t="shared" si="38"/>
        <v>205434.00000000003</v>
      </c>
      <c r="M504" s="9">
        <f t="shared" si="39"/>
        <v>4</v>
      </c>
      <c r="N504" s="21"/>
    </row>
    <row r="505" spans="1:16" s="13" customFormat="1" ht="12" x14ac:dyDescent="0.15">
      <c r="A505" s="13" t="s">
        <v>49</v>
      </c>
      <c r="B505" s="23" t="s">
        <v>327</v>
      </c>
      <c r="C505" s="15" t="s">
        <v>151</v>
      </c>
      <c r="D505" s="9" t="s">
        <v>152</v>
      </c>
      <c r="E505" s="16">
        <v>43952</v>
      </c>
      <c r="F505" s="12">
        <v>5</v>
      </c>
      <c r="G505" s="17">
        <v>43956</v>
      </c>
      <c r="H505" s="12">
        <v>13.2</v>
      </c>
      <c r="I505" s="11">
        <f t="shared" si="35"/>
        <v>2</v>
      </c>
      <c r="J505" s="18">
        <f t="shared" si="36"/>
        <v>1639.9999999999998</v>
      </c>
      <c r="K505" s="19">
        <f t="shared" si="37"/>
        <v>1.64</v>
      </c>
      <c r="L505" s="20">
        <f t="shared" si="38"/>
        <v>207074.00000000003</v>
      </c>
      <c r="M505" s="9">
        <f t="shared" si="39"/>
        <v>4</v>
      </c>
    </row>
    <row r="506" spans="1:16" s="13" customFormat="1" ht="12" x14ac:dyDescent="0.15">
      <c r="A506" s="13" t="s">
        <v>29</v>
      </c>
      <c r="B506" s="13" t="s">
        <v>300</v>
      </c>
      <c r="C506" s="15" t="s">
        <v>151</v>
      </c>
      <c r="D506" s="9" t="s">
        <v>95</v>
      </c>
      <c r="E506" s="16">
        <v>43958</v>
      </c>
      <c r="F506" s="12">
        <v>3.96</v>
      </c>
      <c r="G506" s="17">
        <v>43978</v>
      </c>
      <c r="H506" s="12">
        <v>3.32</v>
      </c>
      <c r="I506" s="11">
        <f t="shared" si="35"/>
        <v>3</v>
      </c>
      <c r="J506" s="18">
        <f t="shared" si="36"/>
        <v>-192.00000000000003</v>
      </c>
      <c r="K506" s="19">
        <f t="shared" si="37"/>
        <v>-0.16161616161616166</v>
      </c>
      <c r="L506" s="20">
        <f t="shared" si="38"/>
        <v>206882.00000000003</v>
      </c>
      <c r="M506" s="9">
        <f t="shared" si="39"/>
        <v>20</v>
      </c>
      <c r="N506" s="21"/>
    </row>
    <row r="507" spans="1:16" s="13" customFormat="1" ht="12" x14ac:dyDescent="0.15">
      <c r="A507" s="13" t="s">
        <v>15</v>
      </c>
      <c r="B507" s="23" t="s">
        <v>331</v>
      </c>
      <c r="C507" s="15" t="s">
        <v>151</v>
      </c>
      <c r="D507" s="9" t="s">
        <v>133</v>
      </c>
      <c r="E507" s="16">
        <v>43958</v>
      </c>
      <c r="F507" s="12">
        <v>3.45</v>
      </c>
      <c r="G507" s="17">
        <v>43963</v>
      </c>
      <c r="H507" s="12">
        <v>3.75</v>
      </c>
      <c r="I507" s="11">
        <f t="shared" si="35"/>
        <v>3</v>
      </c>
      <c r="J507" s="18">
        <f t="shared" si="36"/>
        <v>89.999999999999943</v>
      </c>
      <c r="K507" s="19">
        <f t="shared" si="37"/>
        <v>8.6956521739130377E-2</v>
      </c>
      <c r="L507" s="20">
        <f t="shared" si="38"/>
        <v>206972.00000000003</v>
      </c>
      <c r="M507" s="9">
        <f t="shared" si="39"/>
        <v>5</v>
      </c>
      <c r="N507" s="21"/>
    </row>
    <row r="508" spans="1:16" s="13" customFormat="1" ht="12" x14ac:dyDescent="0.15">
      <c r="A508" s="13" t="s">
        <v>17</v>
      </c>
      <c r="B508" s="23" t="s">
        <v>305</v>
      </c>
      <c r="C508" s="15" t="s">
        <v>151</v>
      </c>
      <c r="D508" s="9" t="s">
        <v>133</v>
      </c>
      <c r="E508" s="16">
        <v>43963</v>
      </c>
      <c r="F508" s="12">
        <v>1.28</v>
      </c>
      <c r="G508" s="17">
        <v>43966</v>
      </c>
      <c r="H508" s="12">
        <v>1.9</v>
      </c>
      <c r="I508" s="11">
        <f t="shared" si="35"/>
        <v>9</v>
      </c>
      <c r="J508" s="18">
        <f t="shared" si="36"/>
        <v>557.99999999999989</v>
      </c>
      <c r="K508" s="19">
        <f t="shared" si="37"/>
        <v>0.48437499999999989</v>
      </c>
      <c r="L508" s="20">
        <f t="shared" si="38"/>
        <v>207530.00000000003</v>
      </c>
      <c r="M508" s="9">
        <f t="shared" si="39"/>
        <v>3</v>
      </c>
      <c r="N508" s="21"/>
    </row>
    <row r="509" spans="1:16" s="13" customFormat="1" ht="12" x14ac:dyDescent="0.15">
      <c r="A509" s="13" t="s">
        <v>19</v>
      </c>
      <c r="B509" s="23" t="s">
        <v>312</v>
      </c>
      <c r="C509" s="15" t="s">
        <v>151</v>
      </c>
      <c r="D509" s="9" t="s">
        <v>153</v>
      </c>
      <c r="E509" s="16">
        <v>43963</v>
      </c>
      <c r="F509" s="12">
        <v>5</v>
      </c>
      <c r="G509" s="17">
        <v>43965</v>
      </c>
      <c r="H509" s="12">
        <v>9.48</v>
      </c>
      <c r="I509" s="11">
        <f t="shared" si="35"/>
        <v>2</v>
      </c>
      <c r="J509" s="18">
        <f t="shared" si="36"/>
        <v>896.00000000000011</v>
      </c>
      <c r="K509" s="19">
        <f t="shared" si="37"/>
        <v>0.89600000000000013</v>
      </c>
      <c r="L509" s="20">
        <f t="shared" si="38"/>
        <v>208426.00000000003</v>
      </c>
      <c r="M509" s="9">
        <f t="shared" si="39"/>
        <v>2</v>
      </c>
      <c r="N509" s="21"/>
    </row>
    <row r="510" spans="1:16" s="13" customFormat="1" ht="12" x14ac:dyDescent="0.15">
      <c r="A510" s="13" t="s">
        <v>42</v>
      </c>
      <c r="B510" s="23" t="s">
        <v>313</v>
      </c>
      <c r="C510" s="15" t="s">
        <v>151</v>
      </c>
      <c r="D510" s="9" t="s">
        <v>48</v>
      </c>
      <c r="E510" s="16">
        <v>43963</v>
      </c>
      <c r="F510" s="12">
        <v>2.73</v>
      </c>
      <c r="G510" s="17">
        <v>43969</v>
      </c>
      <c r="H510" s="12">
        <v>3.7</v>
      </c>
      <c r="I510" s="11">
        <f t="shared" si="35"/>
        <v>4</v>
      </c>
      <c r="J510" s="18">
        <f t="shared" si="36"/>
        <v>388.00000000000006</v>
      </c>
      <c r="K510" s="19">
        <f t="shared" si="37"/>
        <v>0.35531135531135538</v>
      </c>
      <c r="L510" s="20">
        <f t="shared" si="38"/>
        <v>208814.00000000003</v>
      </c>
      <c r="M510" s="9">
        <f t="shared" si="39"/>
        <v>6</v>
      </c>
      <c r="N510" s="21"/>
    </row>
    <row r="511" spans="1:16" s="13" customFormat="1" ht="12" x14ac:dyDescent="0.15">
      <c r="A511" s="13" t="s">
        <v>96</v>
      </c>
      <c r="B511" s="13" t="s">
        <v>299</v>
      </c>
      <c r="C511" s="15" t="s">
        <v>151</v>
      </c>
      <c r="D511" s="9" t="s">
        <v>82</v>
      </c>
      <c r="E511" s="16">
        <v>43965</v>
      </c>
      <c r="F511" s="12">
        <v>4.51</v>
      </c>
      <c r="G511" s="17">
        <v>43969</v>
      </c>
      <c r="H511" s="12">
        <v>5.37</v>
      </c>
      <c r="I511" s="11">
        <f t="shared" si="35"/>
        <v>2</v>
      </c>
      <c r="J511" s="18">
        <f t="shared" si="36"/>
        <v>172.00000000000006</v>
      </c>
      <c r="K511" s="19">
        <f t="shared" si="37"/>
        <v>0.19068736141906881</v>
      </c>
      <c r="L511" s="20">
        <f t="shared" si="38"/>
        <v>208986.00000000003</v>
      </c>
      <c r="M511" s="9">
        <f t="shared" si="39"/>
        <v>4</v>
      </c>
      <c r="N511" s="21"/>
    </row>
    <row r="512" spans="1:16" s="13" customFormat="1" ht="12" x14ac:dyDescent="0.15">
      <c r="A512" s="23" t="s">
        <v>263</v>
      </c>
      <c r="B512" s="23" t="s">
        <v>292</v>
      </c>
      <c r="C512" s="15" t="s">
        <v>151</v>
      </c>
      <c r="D512" s="9" t="s">
        <v>270</v>
      </c>
      <c r="E512" s="16">
        <v>43969</v>
      </c>
      <c r="F512" s="12">
        <v>2.86</v>
      </c>
      <c r="G512" s="25">
        <v>43971</v>
      </c>
      <c r="H512" s="12">
        <v>3.61</v>
      </c>
      <c r="I512" s="11">
        <f t="shared" si="35"/>
        <v>4</v>
      </c>
      <c r="J512" s="18">
        <f t="shared" si="36"/>
        <v>300</v>
      </c>
      <c r="K512" s="19">
        <f t="shared" si="37"/>
        <v>0.26223776223776224</v>
      </c>
      <c r="L512" s="20">
        <f t="shared" si="38"/>
        <v>209286.00000000003</v>
      </c>
      <c r="M512" s="9">
        <f t="shared" si="39"/>
        <v>2</v>
      </c>
      <c r="N512" s="38"/>
      <c r="P512" s="39"/>
    </row>
    <row r="513" spans="1:14" s="13" customFormat="1" ht="12" x14ac:dyDescent="0.15">
      <c r="A513" s="13" t="s">
        <v>44</v>
      </c>
      <c r="B513" s="23" t="s">
        <v>321</v>
      </c>
      <c r="C513" s="15" t="s">
        <v>154</v>
      </c>
      <c r="D513" s="9" t="s">
        <v>152</v>
      </c>
      <c r="E513" s="16">
        <v>43969</v>
      </c>
      <c r="F513" s="12">
        <v>2</v>
      </c>
      <c r="G513" s="17">
        <v>43971</v>
      </c>
      <c r="H513" s="12">
        <v>2.7</v>
      </c>
      <c r="I513" s="11">
        <f t="shared" si="35"/>
        <v>6</v>
      </c>
      <c r="J513" s="18">
        <f t="shared" si="36"/>
        <v>420.00000000000011</v>
      </c>
      <c r="K513" s="19">
        <f t="shared" si="37"/>
        <v>0.35000000000000009</v>
      </c>
      <c r="L513" s="20">
        <f t="shared" si="38"/>
        <v>209706.00000000003</v>
      </c>
      <c r="M513" s="9">
        <f t="shared" si="39"/>
        <v>2</v>
      </c>
      <c r="N513" s="21"/>
    </row>
    <row r="514" spans="1:14" s="13" customFormat="1" ht="12" x14ac:dyDescent="0.15">
      <c r="A514" s="13" t="s">
        <v>96</v>
      </c>
      <c r="B514" s="13" t="s">
        <v>299</v>
      </c>
      <c r="C514" s="15" t="s">
        <v>154</v>
      </c>
      <c r="D514" s="9" t="s">
        <v>82</v>
      </c>
      <c r="E514" s="16">
        <v>43970</v>
      </c>
      <c r="F514" s="12">
        <v>5.5</v>
      </c>
      <c r="G514" s="17">
        <v>43998</v>
      </c>
      <c r="H514" s="12">
        <v>7.15</v>
      </c>
      <c r="I514" s="11">
        <f t="shared" si="35"/>
        <v>2</v>
      </c>
      <c r="J514" s="18">
        <f t="shared" si="36"/>
        <v>330.00000000000006</v>
      </c>
      <c r="K514" s="19">
        <f t="shared" si="37"/>
        <v>0.30000000000000004</v>
      </c>
      <c r="L514" s="20">
        <f t="shared" si="38"/>
        <v>210036.00000000003</v>
      </c>
      <c r="M514" s="9">
        <f t="shared" si="39"/>
        <v>28</v>
      </c>
      <c r="N514" s="21"/>
    </row>
    <row r="515" spans="1:14" s="13" customFormat="1" ht="12" x14ac:dyDescent="0.15">
      <c r="A515" s="13" t="s">
        <v>15</v>
      </c>
      <c r="B515" s="23" t="s">
        <v>331</v>
      </c>
      <c r="C515" s="15" t="s">
        <v>154</v>
      </c>
      <c r="D515" s="9" t="s">
        <v>131</v>
      </c>
      <c r="E515" s="16">
        <v>43971</v>
      </c>
      <c r="F515" s="12">
        <v>3.56</v>
      </c>
      <c r="G515" s="17">
        <v>43977</v>
      </c>
      <c r="H515" s="12">
        <v>4.3</v>
      </c>
      <c r="I515" s="11">
        <f t="shared" si="35"/>
        <v>3</v>
      </c>
      <c r="J515" s="18">
        <f t="shared" si="36"/>
        <v>221.99999999999994</v>
      </c>
      <c r="K515" s="19">
        <f t="shared" si="37"/>
        <v>0.20786516853932577</v>
      </c>
      <c r="L515" s="20">
        <f t="shared" si="38"/>
        <v>210258.00000000003</v>
      </c>
      <c r="M515" s="9">
        <f t="shared" si="39"/>
        <v>6</v>
      </c>
      <c r="N515" s="21"/>
    </row>
    <row r="516" spans="1:14" s="13" customFormat="1" ht="12" x14ac:dyDescent="0.15">
      <c r="A516" s="13" t="s">
        <v>178</v>
      </c>
      <c r="B516" s="13" t="s">
        <v>280</v>
      </c>
      <c r="C516" s="15" t="s">
        <v>154</v>
      </c>
      <c r="D516" s="9" t="s">
        <v>106</v>
      </c>
      <c r="E516" s="16">
        <v>43972</v>
      </c>
      <c r="F516" s="12">
        <v>5.54</v>
      </c>
      <c r="G516" s="17">
        <v>43977</v>
      </c>
      <c r="H516" s="12">
        <v>6.2</v>
      </c>
      <c r="I516" s="11">
        <f t="shared" si="35"/>
        <v>2</v>
      </c>
      <c r="J516" s="18">
        <f t="shared" si="36"/>
        <v>132.00000000000003</v>
      </c>
      <c r="K516" s="19">
        <f t="shared" si="37"/>
        <v>0.11913357400722024</v>
      </c>
      <c r="L516" s="20">
        <f t="shared" si="38"/>
        <v>210390.00000000003</v>
      </c>
      <c r="M516" s="9">
        <f t="shared" si="39"/>
        <v>5</v>
      </c>
      <c r="N516" s="14"/>
    </row>
    <row r="517" spans="1:14" s="13" customFormat="1" ht="12" x14ac:dyDescent="0.15">
      <c r="A517" s="13" t="s">
        <v>19</v>
      </c>
      <c r="B517" s="23" t="s">
        <v>312</v>
      </c>
      <c r="C517" s="15" t="s">
        <v>154</v>
      </c>
      <c r="D517" s="9" t="s">
        <v>155</v>
      </c>
      <c r="E517" s="16">
        <v>43972</v>
      </c>
      <c r="F517" s="12">
        <v>4.8899999999999997</v>
      </c>
      <c r="G517" s="17">
        <v>43999</v>
      </c>
      <c r="H517" s="12">
        <v>5.9</v>
      </c>
      <c r="I517" s="11">
        <f t="shared" si="35"/>
        <v>2</v>
      </c>
      <c r="J517" s="18">
        <f t="shared" si="36"/>
        <v>202.00000000000014</v>
      </c>
      <c r="K517" s="19">
        <f t="shared" si="37"/>
        <v>0.20654396728016375</v>
      </c>
      <c r="L517" s="20">
        <f t="shared" si="38"/>
        <v>210592.00000000003</v>
      </c>
      <c r="M517" s="9">
        <f t="shared" si="39"/>
        <v>27</v>
      </c>
    </row>
    <row r="518" spans="1:14" s="13" customFormat="1" ht="12" x14ac:dyDescent="0.15">
      <c r="A518" s="13" t="s">
        <v>46</v>
      </c>
      <c r="B518" s="23" t="s">
        <v>314</v>
      </c>
      <c r="C518" s="15" t="s">
        <v>154</v>
      </c>
      <c r="D518" s="9" t="s">
        <v>117</v>
      </c>
      <c r="E518" s="16">
        <v>43972</v>
      </c>
      <c r="F518" s="12">
        <v>5.65</v>
      </c>
      <c r="G518" s="17">
        <v>43977</v>
      </c>
      <c r="H518" s="12">
        <v>4.7</v>
      </c>
      <c r="I518" s="11">
        <f t="shared" si="35"/>
        <v>2</v>
      </c>
      <c r="J518" s="18">
        <f t="shared" si="36"/>
        <v>-190.00000000000003</v>
      </c>
      <c r="K518" s="19">
        <f t="shared" si="37"/>
        <v>-0.16814159292035399</v>
      </c>
      <c r="L518" s="20">
        <f t="shared" si="38"/>
        <v>210402.00000000003</v>
      </c>
      <c r="M518" s="9">
        <f t="shared" si="39"/>
        <v>5</v>
      </c>
      <c r="N518" s="21"/>
    </row>
    <row r="519" spans="1:14" s="13" customFormat="1" ht="12" x14ac:dyDescent="0.15">
      <c r="A519" s="13" t="s">
        <v>44</v>
      </c>
      <c r="B519" s="23" t="s">
        <v>321</v>
      </c>
      <c r="C519" s="15" t="s">
        <v>154</v>
      </c>
      <c r="D519" s="9" t="s">
        <v>156</v>
      </c>
      <c r="E519" s="16">
        <v>43977</v>
      </c>
      <c r="F519" s="12">
        <v>2.0100000000000002</v>
      </c>
      <c r="G519" s="17">
        <v>43997</v>
      </c>
      <c r="H519" s="12">
        <v>2.27</v>
      </c>
      <c r="I519" s="11">
        <f t="shared" si="35"/>
        <v>5</v>
      </c>
      <c r="J519" s="18">
        <f t="shared" si="36"/>
        <v>129.99999999999989</v>
      </c>
      <c r="K519" s="19">
        <f t="shared" si="37"/>
        <v>0.12935323383084565</v>
      </c>
      <c r="L519" s="20">
        <f t="shared" si="38"/>
        <v>210532.00000000003</v>
      </c>
      <c r="M519" s="9">
        <f t="shared" si="39"/>
        <v>20</v>
      </c>
    </row>
    <row r="520" spans="1:14" s="13" customFormat="1" ht="12" x14ac:dyDescent="0.15">
      <c r="A520" s="13" t="s">
        <v>17</v>
      </c>
      <c r="B520" s="23" t="s">
        <v>305</v>
      </c>
      <c r="C520" s="15" t="s">
        <v>154</v>
      </c>
      <c r="D520" s="9" t="s">
        <v>157</v>
      </c>
      <c r="E520" s="16">
        <v>43978</v>
      </c>
      <c r="F520" s="12">
        <v>2.54</v>
      </c>
      <c r="G520" s="17">
        <v>43985</v>
      </c>
      <c r="H520" s="12">
        <v>3.15</v>
      </c>
      <c r="I520" s="11">
        <f t="shared" si="35"/>
        <v>4</v>
      </c>
      <c r="J520" s="18">
        <f t="shared" si="36"/>
        <v>243.99999999999994</v>
      </c>
      <c r="K520" s="19">
        <f t="shared" si="37"/>
        <v>0.24015748031496056</v>
      </c>
      <c r="L520" s="20">
        <f t="shared" si="38"/>
        <v>210776.00000000003</v>
      </c>
      <c r="M520" s="9">
        <f t="shared" si="39"/>
        <v>7</v>
      </c>
    </row>
    <row r="521" spans="1:14" s="13" customFormat="1" ht="12" x14ac:dyDescent="0.15">
      <c r="A521" s="13" t="s">
        <v>46</v>
      </c>
      <c r="B521" s="23" t="s">
        <v>314</v>
      </c>
      <c r="C521" s="15" t="s">
        <v>154</v>
      </c>
      <c r="D521" s="9" t="s">
        <v>113</v>
      </c>
      <c r="E521" s="16">
        <v>43978</v>
      </c>
      <c r="F521" s="12">
        <v>3.6</v>
      </c>
      <c r="G521" s="17">
        <v>43980</v>
      </c>
      <c r="H521" s="12">
        <v>5.88</v>
      </c>
      <c r="I521" s="11">
        <f t="shared" ref="I521:I584" si="40">INT(12/F521)</f>
        <v>3</v>
      </c>
      <c r="J521" s="18">
        <f t="shared" ref="J521:J584" si="41">(H521-F521)*I521*100</f>
        <v>684</v>
      </c>
      <c r="K521" s="19">
        <f t="shared" ref="K521:K584" si="42">(H521-F521)/F521</f>
        <v>0.6333333333333333</v>
      </c>
      <c r="L521" s="20">
        <f t="shared" ref="L521:L584" si="43">L520+J521</f>
        <v>211460.00000000003</v>
      </c>
      <c r="M521" s="9">
        <f t="shared" ref="M521:M584" si="44">IF((G521-E521)&lt;&gt;0,G521-E521,1)</f>
        <v>2</v>
      </c>
      <c r="N521" s="21"/>
    </row>
    <row r="522" spans="1:14" s="13" customFormat="1" ht="12" x14ac:dyDescent="0.15">
      <c r="A522" s="13" t="s">
        <v>119</v>
      </c>
      <c r="B522" s="23" t="s">
        <v>322</v>
      </c>
      <c r="C522" s="15" t="s">
        <v>154</v>
      </c>
      <c r="D522" s="9" t="s">
        <v>60</v>
      </c>
      <c r="E522" s="16">
        <v>43978</v>
      </c>
      <c r="F522" s="12">
        <v>2.68</v>
      </c>
      <c r="G522" s="17">
        <v>43985</v>
      </c>
      <c r="H522" s="12">
        <v>2.75</v>
      </c>
      <c r="I522" s="11">
        <f t="shared" si="40"/>
        <v>4</v>
      </c>
      <c r="J522" s="18">
        <f t="shared" si="41"/>
        <v>27.999999999999936</v>
      </c>
      <c r="K522" s="19">
        <f t="shared" si="42"/>
        <v>2.6119402985074567E-2</v>
      </c>
      <c r="L522" s="20">
        <f t="shared" si="43"/>
        <v>211488.00000000003</v>
      </c>
      <c r="M522" s="9">
        <f t="shared" si="44"/>
        <v>7</v>
      </c>
      <c r="N522" s="21"/>
    </row>
    <row r="523" spans="1:14" s="13" customFormat="1" ht="12" x14ac:dyDescent="0.15">
      <c r="A523" s="13" t="s">
        <v>34</v>
      </c>
      <c r="B523" s="23" t="s">
        <v>332</v>
      </c>
      <c r="C523" s="15" t="s">
        <v>154</v>
      </c>
      <c r="D523" s="9" t="s">
        <v>114</v>
      </c>
      <c r="E523" s="16">
        <v>43980</v>
      </c>
      <c r="F523" s="12">
        <v>2.11</v>
      </c>
      <c r="G523" s="17">
        <v>43985</v>
      </c>
      <c r="H523" s="12">
        <v>3.86</v>
      </c>
      <c r="I523" s="11">
        <f t="shared" si="40"/>
        <v>5</v>
      </c>
      <c r="J523" s="18">
        <f t="shared" si="41"/>
        <v>875</v>
      </c>
      <c r="K523" s="19">
        <f t="shared" si="42"/>
        <v>0.82938388625592419</v>
      </c>
      <c r="L523" s="20">
        <f t="shared" si="43"/>
        <v>212363.00000000003</v>
      </c>
      <c r="M523" s="9">
        <f t="shared" si="44"/>
        <v>5</v>
      </c>
      <c r="N523" s="21"/>
    </row>
    <row r="524" spans="1:14" s="13" customFormat="1" ht="12" x14ac:dyDescent="0.15">
      <c r="A524" s="13" t="s">
        <v>29</v>
      </c>
      <c r="B524" s="13" t="s">
        <v>300</v>
      </c>
      <c r="C524" s="15" t="s">
        <v>154</v>
      </c>
      <c r="D524" s="9" t="s">
        <v>158</v>
      </c>
      <c r="E524" s="16">
        <v>43984</v>
      </c>
      <c r="F524" s="12">
        <v>4.9800000000000004</v>
      </c>
      <c r="G524" s="17">
        <v>43986</v>
      </c>
      <c r="H524" s="12">
        <v>5.9</v>
      </c>
      <c r="I524" s="11">
        <f t="shared" si="40"/>
        <v>2</v>
      </c>
      <c r="J524" s="18">
        <f t="shared" si="41"/>
        <v>184</v>
      </c>
      <c r="K524" s="19">
        <f t="shared" si="42"/>
        <v>0.18473895582329314</v>
      </c>
      <c r="L524" s="20">
        <f t="shared" si="43"/>
        <v>212547.00000000003</v>
      </c>
      <c r="M524" s="9">
        <f t="shared" si="44"/>
        <v>2</v>
      </c>
      <c r="N524" s="21"/>
    </row>
    <row r="525" spans="1:14" s="13" customFormat="1" ht="12" x14ac:dyDescent="0.15">
      <c r="A525" s="13" t="s">
        <v>17</v>
      </c>
      <c r="B525" s="23" t="s">
        <v>305</v>
      </c>
      <c r="C525" s="15" t="s">
        <v>154</v>
      </c>
      <c r="D525" s="9" t="s">
        <v>126</v>
      </c>
      <c r="E525" s="16">
        <v>43986</v>
      </c>
      <c r="F525" s="12">
        <v>1.35</v>
      </c>
      <c r="G525" s="17">
        <v>43990</v>
      </c>
      <c r="H525" s="12">
        <v>2.2999999999999998</v>
      </c>
      <c r="I525" s="11">
        <f t="shared" si="40"/>
        <v>8</v>
      </c>
      <c r="J525" s="18">
        <f t="shared" si="41"/>
        <v>759.99999999999977</v>
      </c>
      <c r="K525" s="19">
        <f t="shared" si="42"/>
        <v>0.7037037037037035</v>
      </c>
      <c r="L525" s="20">
        <f t="shared" si="43"/>
        <v>213307.00000000003</v>
      </c>
      <c r="M525" s="9">
        <f t="shared" si="44"/>
        <v>4</v>
      </c>
      <c r="N525" s="21"/>
    </row>
    <row r="526" spans="1:14" s="13" customFormat="1" ht="12" x14ac:dyDescent="0.15">
      <c r="A526" s="13" t="s">
        <v>46</v>
      </c>
      <c r="B526" s="23" t="s">
        <v>314</v>
      </c>
      <c r="C526" s="15" t="s">
        <v>154</v>
      </c>
      <c r="D526" s="9" t="s">
        <v>113</v>
      </c>
      <c r="E526" s="16">
        <v>43986</v>
      </c>
      <c r="F526" s="12">
        <v>4.17</v>
      </c>
      <c r="G526" s="17">
        <v>43991</v>
      </c>
      <c r="H526" s="12">
        <v>6.12</v>
      </c>
      <c r="I526" s="11">
        <f t="shared" si="40"/>
        <v>2</v>
      </c>
      <c r="J526" s="18">
        <f t="shared" si="41"/>
        <v>390.00000000000006</v>
      </c>
      <c r="K526" s="19">
        <f t="shared" si="42"/>
        <v>0.46762589928057557</v>
      </c>
      <c r="L526" s="20">
        <f t="shared" si="43"/>
        <v>213697.00000000003</v>
      </c>
      <c r="M526" s="9">
        <f t="shared" si="44"/>
        <v>5</v>
      </c>
      <c r="N526" s="21"/>
    </row>
    <row r="527" spans="1:14" s="13" customFormat="1" ht="12" x14ac:dyDescent="0.15">
      <c r="A527" s="13" t="s">
        <v>49</v>
      </c>
      <c r="B527" s="23" t="s">
        <v>327</v>
      </c>
      <c r="C527" s="15" t="s">
        <v>154</v>
      </c>
      <c r="D527" s="9" t="s">
        <v>159</v>
      </c>
      <c r="E527" s="16">
        <v>43986</v>
      </c>
      <c r="F527" s="12">
        <v>4.26</v>
      </c>
      <c r="G527" s="17">
        <v>43990</v>
      </c>
      <c r="H527" s="12">
        <v>11.8</v>
      </c>
      <c r="I527" s="11">
        <f t="shared" si="40"/>
        <v>2</v>
      </c>
      <c r="J527" s="18">
        <f t="shared" si="41"/>
        <v>1508.0000000000002</v>
      </c>
      <c r="K527" s="19">
        <f t="shared" si="42"/>
        <v>1.7699530516431927</v>
      </c>
      <c r="L527" s="20">
        <f t="shared" si="43"/>
        <v>215205.00000000003</v>
      </c>
      <c r="M527" s="9">
        <f t="shared" si="44"/>
        <v>4</v>
      </c>
      <c r="N527" s="21"/>
    </row>
    <row r="528" spans="1:14" s="13" customFormat="1" ht="12" x14ac:dyDescent="0.15">
      <c r="A528" s="13" t="s">
        <v>15</v>
      </c>
      <c r="B528" s="23" t="s">
        <v>331</v>
      </c>
      <c r="C528" s="15" t="s">
        <v>154</v>
      </c>
      <c r="D528" s="9" t="s">
        <v>157</v>
      </c>
      <c r="E528" s="16">
        <v>43986</v>
      </c>
      <c r="F528" s="12">
        <v>1.58</v>
      </c>
      <c r="G528" s="17">
        <v>43990</v>
      </c>
      <c r="H528" s="12">
        <v>3.38</v>
      </c>
      <c r="I528" s="11">
        <f t="shared" si="40"/>
        <v>7</v>
      </c>
      <c r="J528" s="18">
        <f t="shared" si="41"/>
        <v>1259.9999999999998</v>
      </c>
      <c r="K528" s="19">
        <f t="shared" si="42"/>
        <v>1.1392405063291138</v>
      </c>
      <c r="L528" s="20">
        <f t="shared" si="43"/>
        <v>216465.00000000003</v>
      </c>
      <c r="M528" s="9">
        <f t="shared" si="44"/>
        <v>4</v>
      </c>
      <c r="N528" s="21"/>
    </row>
    <row r="529" spans="1:21" s="27" customFormat="1" ht="12" x14ac:dyDescent="0.15">
      <c r="A529" s="13" t="s">
        <v>21</v>
      </c>
      <c r="B529" s="23" t="s">
        <v>334</v>
      </c>
      <c r="C529" s="15" t="s">
        <v>154</v>
      </c>
      <c r="D529" s="9" t="s">
        <v>147</v>
      </c>
      <c r="E529" s="16">
        <v>43986</v>
      </c>
      <c r="F529" s="12">
        <v>2.56</v>
      </c>
      <c r="G529" s="17">
        <v>43990</v>
      </c>
      <c r="H529" s="12">
        <v>3.74</v>
      </c>
      <c r="I529" s="11">
        <f t="shared" si="40"/>
        <v>4</v>
      </c>
      <c r="J529" s="18">
        <f t="shared" si="41"/>
        <v>472.00000000000006</v>
      </c>
      <c r="K529" s="19">
        <f t="shared" si="42"/>
        <v>0.46093750000000006</v>
      </c>
      <c r="L529" s="20">
        <f t="shared" si="43"/>
        <v>216937.00000000003</v>
      </c>
      <c r="M529" s="9">
        <f t="shared" si="44"/>
        <v>4</v>
      </c>
      <c r="N529" s="21"/>
      <c r="O529" s="13"/>
      <c r="P529" s="13"/>
      <c r="Q529" s="13"/>
      <c r="R529" s="13"/>
      <c r="S529" s="13"/>
      <c r="T529" s="13"/>
      <c r="U529" s="13"/>
    </row>
    <row r="530" spans="1:21" s="27" customFormat="1" ht="12" x14ac:dyDescent="0.15">
      <c r="A530" s="13" t="s">
        <v>37</v>
      </c>
      <c r="B530" s="23" t="s">
        <v>302</v>
      </c>
      <c r="C530" s="15" t="s">
        <v>154</v>
      </c>
      <c r="D530" s="9" t="s">
        <v>73</v>
      </c>
      <c r="E530" s="16">
        <v>43990</v>
      </c>
      <c r="F530" s="12">
        <v>3.18</v>
      </c>
      <c r="G530" s="17">
        <v>43992</v>
      </c>
      <c r="H530" s="12">
        <v>4.0999999999999996</v>
      </c>
      <c r="I530" s="11">
        <f t="shared" si="40"/>
        <v>3</v>
      </c>
      <c r="J530" s="18">
        <f t="shared" si="41"/>
        <v>275.99999999999983</v>
      </c>
      <c r="K530" s="19">
        <f t="shared" si="42"/>
        <v>0.28930817610062876</v>
      </c>
      <c r="L530" s="20">
        <f t="shared" si="43"/>
        <v>217213.00000000003</v>
      </c>
      <c r="M530" s="9">
        <f t="shared" si="44"/>
        <v>2</v>
      </c>
      <c r="N530" s="14"/>
      <c r="O530" s="13"/>
      <c r="P530" s="13"/>
      <c r="Q530" s="13"/>
      <c r="R530" s="13"/>
      <c r="S530" s="13"/>
      <c r="T530" s="13"/>
      <c r="U530" s="13"/>
    </row>
    <row r="531" spans="1:21" s="27" customFormat="1" ht="12" x14ac:dyDescent="0.15">
      <c r="A531" s="13" t="s">
        <v>178</v>
      </c>
      <c r="B531" s="13" t="s">
        <v>280</v>
      </c>
      <c r="C531" s="15" t="s">
        <v>154</v>
      </c>
      <c r="D531" s="9" t="s">
        <v>38</v>
      </c>
      <c r="E531" s="16">
        <v>43991</v>
      </c>
      <c r="F531" s="12">
        <v>5.3100000000000005</v>
      </c>
      <c r="G531" s="17">
        <v>43998</v>
      </c>
      <c r="H531" s="12">
        <v>6.8</v>
      </c>
      <c r="I531" s="11">
        <f t="shared" si="40"/>
        <v>2</v>
      </c>
      <c r="J531" s="18">
        <f t="shared" si="41"/>
        <v>297.99999999999989</v>
      </c>
      <c r="K531" s="19">
        <f t="shared" si="42"/>
        <v>0.28060263653483974</v>
      </c>
      <c r="L531" s="20">
        <f t="shared" si="43"/>
        <v>217511.00000000003</v>
      </c>
      <c r="M531" s="9">
        <f t="shared" si="44"/>
        <v>7</v>
      </c>
      <c r="N531" s="14"/>
      <c r="O531" s="13"/>
      <c r="P531" s="13"/>
      <c r="Q531" s="13"/>
      <c r="R531" s="13"/>
      <c r="S531" s="13"/>
      <c r="T531" s="13"/>
      <c r="U531" s="13"/>
    </row>
    <row r="532" spans="1:21" s="27" customFormat="1" ht="12" x14ac:dyDescent="0.15">
      <c r="A532" s="13" t="s">
        <v>32</v>
      </c>
      <c r="B532" s="23" t="s">
        <v>339</v>
      </c>
      <c r="C532" s="15" t="s">
        <v>154</v>
      </c>
      <c r="D532" s="9" t="s">
        <v>79</v>
      </c>
      <c r="E532" s="16">
        <v>43991</v>
      </c>
      <c r="F532" s="12">
        <v>4.8</v>
      </c>
      <c r="G532" s="17">
        <v>44012</v>
      </c>
      <c r="H532" s="12">
        <v>4.37</v>
      </c>
      <c r="I532" s="11">
        <f t="shared" si="40"/>
        <v>2</v>
      </c>
      <c r="J532" s="18">
        <f t="shared" si="41"/>
        <v>-85.999999999999943</v>
      </c>
      <c r="K532" s="19">
        <f t="shared" si="42"/>
        <v>-8.9583333333333279E-2</v>
      </c>
      <c r="L532" s="20">
        <f t="shared" si="43"/>
        <v>217425.00000000003</v>
      </c>
      <c r="M532" s="9">
        <f t="shared" si="44"/>
        <v>21</v>
      </c>
      <c r="N532" s="21"/>
      <c r="O532" s="13"/>
      <c r="P532" s="13"/>
      <c r="Q532" s="13"/>
      <c r="R532" s="13"/>
      <c r="S532" s="13"/>
      <c r="T532" s="13"/>
      <c r="U532" s="13"/>
    </row>
    <row r="533" spans="1:21" s="27" customFormat="1" ht="12" x14ac:dyDescent="0.15">
      <c r="A533" s="13" t="s">
        <v>29</v>
      </c>
      <c r="B533" s="13" t="s">
        <v>300</v>
      </c>
      <c r="C533" s="15" t="s">
        <v>154</v>
      </c>
      <c r="D533" s="9" t="s">
        <v>160</v>
      </c>
      <c r="E533" s="16">
        <v>43992</v>
      </c>
      <c r="F533" s="12">
        <v>1.48</v>
      </c>
      <c r="G533" s="17">
        <v>44020</v>
      </c>
      <c r="H533" s="12">
        <f>F533*0.4</f>
        <v>0.59199999999999997</v>
      </c>
      <c r="I533" s="11">
        <f t="shared" si="40"/>
        <v>8</v>
      </c>
      <c r="J533" s="18">
        <f t="shared" si="41"/>
        <v>-710.4</v>
      </c>
      <c r="K533" s="19">
        <f t="shared" si="42"/>
        <v>-0.6</v>
      </c>
      <c r="L533" s="20">
        <f t="shared" si="43"/>
        <v>216714.60000000003</v>
      </c>
      <c r="M533" s="9">
        <f t="shared" si="44"/>
        <v>28</v>
      </c>
      <c r="N533" s="21"/>
      <c r="O533" s="13"/>
      <c r="P533" s="13"/>
      <c r="Q533" s="13"/>
      <c r="R533" s="13"/>
      <c r="S533" s="13"/>
      <c r="T533" s="13"/>
      <c r="U533" s="13"/>
    </row>
    <row r="534" spans="1:21" s="27" customFormat="1" ht="12" x14ac:dyDescent="0.15">
      <c r="A534" s="13" t="s">
        <v>59</v>
      </c>
      <c r="B534" s="23" t="s">
        <v>323</v>
      </c>
      <c r="C534" s="15" t="s">
        <v>154</v>
      </c>
      <c r="D534" s="9" t="s">
        <v>40</v>
      </c>
      <c r="E534" s="16">
        <v>43992</v>
      </c>
      <c r="F534" s="12">
        <v>2.3199999999999998</v>
      </c>
      <c r="G534" s="17">
        <v>44001</v>
      </c>
      <c r="H534" s="12">
        <v>2.6</v>
      </c>
      <c r="I534" s="11">
        <f t="shared" si="40"/>
        <v>5</v>
      </c>
      <c r="J534" s="18">
        <f t="shared" si="41"/>
        <v>140.00000000000011</v>
      </c>
      <c r="K534" s="19">
        <f t="shared" si="42"/>
        <v>0.12068965517241391</v>
      </c>
      <c r="L534" s="20">
        <f t="shared" si="43"/>
        <v>216854.60000000003</v>
      </c>
      <c r="M534" s="9">
        <f t="shared" si="44"/>
        <v>9</v>
      </c>
      <c r="N534" s="21"/>
      <c r="O534" s="13"/>
      <c r="P534" s="13"/>
      <c r="Q534" s="13"/>
      <c r="R534" s="13"/>
      <c r="S534" s="13"/>
      <c r="T534" s="13"/>
      <c r="U534" s="13"/>
    </row>
    <row r="535" spans="1:21" s="27" customFormat="1" ht="12" x14ac:dyDescent="0.15">
      <c r="A535" s="13" t="s">
        <v>27</v>
      </c>
      <c r="B535" s="23" t="s">
        <v>311</v>
      </c>
      <c r="C535" s="15" t="s">
        <v>154</v>
      </c>
      <c r="D535" s="9" t="s">
        <v>40</v>
      </c>
      <c r="E535" s="16">
        <v>43993</v>
      </c>
      <c r="F535" s="12">
        <v>3.0700000000000003</v>
      </c>
      <c r="G535" s="17">
        <v>43998</v>
      </c>
      <c r="H535" s="12">
        <v>4.5</v>
      </c>
      <c r="I535" s="11">
        <f t="shared" si="40"/>
        <v>3</v>
      </c>
      <c r="J535" s="18">
        <f t="shared" si="41"/>
        <v>428.99999999999989</v>
      </c>
      <c r="K535" s="19">
        <f t="shared" si="42"/>
        <v>0.46579804560260574</v>
      </c>
      <c r="L535" s="20">
        <f t="shared" si="43"/>
        <v>217283.60000000003</v>
      </c>
      <c r="M535" s="9">
        <f t="shared" si="44"/>
        <v>5</v>
      </c>
      <c r="N535" s="21"/>
      <c r="O535" s="13"/>
      <c r="P535" s="13"/>
      <c r="Q535" s="13"/>
      <c r="R535" s="13"/>
      <c r="S535" s="13"/>
      <c r="T535" s="13"/>
      <c r="U535" s="13"/>
    </row>
    <row r="536" spans="1:21" s="27" customFormat="1" ht="12" x14ac:dyDescent="0.15">
      <c r="A536" s="13" t="s">
        <v>17</v>
      </c>
      <c r="B536" s="23" t="s">
        <v>305</v>
      </c>
      <c r="C536" s="15" t="s">
        <v>161</v>
      </c>
      <c r="D536" s="9" t="s">
        <v>162</v>
      </c>
      <c r="E536" s="16">
        <v>44001</v>
      </c>
      <c r="F536" s="12">
        <v>5.12</v>
      </c>
      <c r="G536" s="17">
        <v>44005</v>
      </c>
      <c r="H536" s="12">
        <v>5</v>
      </c>
      <c r="I536" s="11">
        <f t="shared" si="40"/>
        <v>2</v>
      </c>
      <c r="J536" s="18">
        <f t="shared" si="41"/>
        <v>-24.000000000000021</v>
      </c>
      <c r="K536" s="19">
        <f t="shared" si="42"/>
        <v>-2.3437500000000021E-2</v>
      </c>
      <c r="L536" s="20">
        <f t="shared" si="43"/>
        <v>217259.60000000003</v>
      </c>
      <c r="M536" s="9">
        <f t="shared" si="44"/>
        <v>4</v>
      </c>
      <c r="N536" s="21"/>
      <c r="O536" s="13"/>
      <c r="P536" s="13"/>
      <c r="Q536" s="13"/>
      <c r="R536" s="13"/>
      <c r="S536" s="13"/>
      <c r="T536" s="13"/>
      <c r="U536" s="13"/>
    </row>
    <row r="537" spans="1:21" s="13" customFormat="1" ht="12" x14ac:dyDescent="0.15">
      <c r="A537" s="13" t="s">
        <v>59</v>
      </c>
      <c r="B537" s="23" t="s">
        <v>323</v>
      </c>
      <c r="C537" s="15" t="s">
        <v>161</v>
      </c>
      <c r="D537" s="9" t="s">
        <v>40</v>
      </c>
      <c r="E537" s="16">
        <v>44004</v>
      </c>
      <c r="F537" s="12">
        <v>3.11</v>
      </c>
      <c r="G537" s="17">
        <v>44013</v>
      </c>
      <c r="H537" s="12">
        <v>3.7</v>
      </c>
      <c r="I537" s="11">
        <f t="shared" si="40"/>
        <v>3</v>
      </c>
      <c r="J537" s="18">
        <f t="shared" si="41"/>
        <v>177.00000000000009</v>
      </c>
      <c r="K537" s="19">
        <f t="shared" si="42"/>
        <v>0.18971061093247599</v>
      </c>
      <c r="L537" s="20">
        <f t="shared" si="43"/>
        <v>217436.60000000003</v>
      </c>
      <c r="M537" s="9">
        <f t="shared" si="44"/>
        <v>9</v>
      </c>
      <c r="N537" s="21"/>
    </row>
    <row r="538" spans="1:21" s="13" customFormat="1" ht="12" x14ac:dyDescent="0.15">
      <c r="A538" s="13" t="s">
        <v>96</v>
      </c>
      <c r="B538" s="13" t="s">
        <v>299</v>
      </c>
      <c r="C538" s="15" t="s">
        <v>161</v>
      </c>
      <c r="D538" s="9" t="s">
        <v>52</v>
      </c>
      <c r="E538" s="16">
        <v>44006</v>
      </c>
      <c r="F538" s="12">
        <v>1.74</v>
      </c>
      <c r="G538" s="17">
        <v>44008</v>
      </c>
      <c r="H538" s="12">
        <v>3.5</v>
      </c>
      <c r="I538" s="11">
        <f t="shared" si="40"/>
        <v>6</v>
      </c>
      <c r="J538" s="18">
        <f t="shared" si="41"/>
        <v>1056</v>
      </c>
      <c r="K538" s="19">
        <f t="shared" si="42"/>
        <v>1.0114942528735633</v>
      </c>
      <c r="L538" s="20">
        <f t="shared" si="43"/>
        <v>218492.60000000003</v>
      </c>
      <c r="M538" s="9">
        <f t="shared" si="44"/>
        <v>2</v>
      </c>
      <c r="N538" s="21"/>
    </row>
    <row r="539" spans="1:21" s="13" customFormat="1" ht="12" x14ac:dyDescent="0.15">
      <c r="A539" s="13" t="s">
        <v>17</v>
      </c>
      <c r="B539" s="23" t="s">
        <v>305</v>
      </c>
      <c r="C539" s="15" t="s">
        <v>161</v>
      </c>
      <c r="D539" s="9" t="s">
        <v>68</v>
      </c>
      <c r="E539" s="16">
        <v>44006</v>
      </c>
      <c r="F539" s="12">
        <v>4.2700000000000005</v>
      </c>
      <c r="G539" s="17">
        <v>44013</v>
      </c>
      <c r="H539" s="12">
        <v>3.6</v>
      </c>
      <c r="I539" s="11">
        <f t="shared" si="40"/>
        <v>2</v>
      </c>
      <c r="J539" s="18">
        <f t="shared" si="41"/>
        <v>-134.00000000000009</v>
      </c>
      <c r="K539" s="19">
        <f t="shared" si="42"/>
        <v>-0.15690866510538648</v>
      </c>
      <c r="L539" s="20">
        <f t="shared" si="43"/>
        <v>218358.60000000003</v>
      </c>
      <c r="M539" s="9">
        <f t="shared" si="44"/>
        <v>7</v>
      </c>
      <c r="N539" s="21"/>
    </row>
    <row r="540" spans="1:21" s="13" customFormat="1" ht="12" x14ac:dyDescent="0.15">
      <c r="A540" s="13" t="s">
        <v>27</v>
      </c>
      <c r="B540" s="23" t="s">
        <v>311</v>
      </c>
      <c r="C540" s="15" t="s">
        <v>161</v>
      </c>
      <c r="D540" s="9" t="s">
        <v>60</v>
      </c>
      <c r="E540" s="16">
        <v>44006</v>
      </c>
      <c r="F540" s="12">
        <v>2.7800000000000002</v>
      </c>
      <c r="G540" s="17">
        <v>44012</v>
      </c>
      <c r="H540" s="12">
        <v>3.2</v>
      </c>
      <c r="I540" s="11">
        <f t="shared" si="40"/>
        <v>4</v>
      </c>
      <c r="J540" s="18">
        <f t="shared" si="41"/>
        <v>167.99999999999997</v>
      </c>
      <c r="K540" s="19">
        <f t="shared" si="42"/>
        <v>0.15107913669064743</v>
      </c>
      <c r="L540" s="20">
        <f t="shared" si="43"/>
        <v>218526.60000000003</v>
      </c>
      <c r="M540" s="9">
        <f t="shared" si="44"/>
        <v>6</v>
      </c>
      <c r="N540" s="21"/>
    </row>
    <row r="541" spans="1:21" s="13" customFormat="1" ht="12" x14ac:dyDescent="0.15">
      <c r="A541" s="13" t="s">
        <v>19</v>
      </c>
      <c r="B541" s="23" t="s">
        <v>312</v>
      </c>
      <c r="C541" s="15" t="s">
        <v>161</v>
      </c>
      <c r="D541" s="9" t="s">
        <v>163</v>
      </c>
      <c r="E541" s="16">
        <v>44006</v>
      </c>
      <c r="F541" s="12">
        <v>5.99</v>
      </c>
      <c r="G541" s="17">
        <v>44013</v>
      </c>
      <c r="H541" s="12">
        <v>6.9</v>
      </c>
      <c r="I541" s="11">
        <f t="shared" si="40"/>
        <v>2</v>
      </c>
      <c r="J541" s="18">
        <f t="shared" si="41"/>
        <v>182.00000000000003</v>
      </c>
      <c r="K541" s="19">
        <f t="shared" si="42"/>
        <v>0.15191986644407349</v>
      </c>
      <c r="L541" s="20">
        <f t="shared" si="43"/>
        <v>218708.60000000003</v>
      </c>
      <c r="M541" s="9">
        <f t="shared" si="44"/>
        <v>7</v>
      </c>
      <c r="N541" s="21"/>
    </row>
    <row r="542" spans="1:21" s="13" customFormat="1" ht="12" x14ac:dyDescent="0.15">
      <c r="A542" s="13" t="s">
        <v>46</v>
      </c>
      <c r="B542" s="23" t="s">
        <v>314</v>
      </c>
      <c r="C542" s="15" t="s">
        <v>161</v>
      </c>
      <c r="D542" s="9" t="s">
        <v>103</v>
      </c>
      <c r="E542" s="16">
        <v>44006</v>
      </c>
      <c r="F542" s="12">
        <v>5.79</v>
      </c>
      <c r="G542" s="17">
        <v>44008</v>
      </c>
      <c r="H542" s="12">
        <v>5.75</v>
      </c>
      <c r="I542" s="11">
        <f t="shared" si="40"/>
        <v>2</v>
      </c>
      <c r="J542" s="18">
        <f t="shared" si="41"/>
        <v>-8.0000000000000071</v>
      </c>
      <c r="K542" s="19">
        <f t="shared" si="42"/>
        <v>-6.9084628670120956E-3</v>
      </c>
      <c r="L542" s="20">
        <f t="shared" si="43"/>
        <v>218700.60000000003</v>
      </c>
      <c r="M542" s="9">
        <f t="shared" si="44"/>
        <v>2</v>
      </c>
      <c r="N542" s="21"/>
    </row>
    <row r="543" spans="1:21" s="13" customFormat="1" ht="12" x14ac:dyDescent="0.15">
      <c r="A543" s="13" t="s">
        <v>46</v>
      </c>
      <c r="B543" s="23" t="s">
        <v>314</v>
      </c>
      <c r="C543" s="15" t="s">
        <v>161</v>
      </c>
      <c r="D543" s="9" t="s">
        <v>103</v>
      </c>
      <c r="E543" s="16">
        <v>44011</v>
      </c>
      <c r="F543" s="12">
        <v>4.22</v>
      </c>
      <c r="G543" s="17">
        <v>44013</v>
      </c>
      <c r="H543" s="12">
        <v>6.5</v>
      </c>
      <c r="I543" s="11">
        <f t="shared" si="40"/>
        <v>2</v>
      </c>
      <c r="J543" s="18">
        <f t="shared" si="41"/>
        <v>456.00000000000006</v>
      </c>
      <c r="K543" s="19">
        <f t="shared" si="42"/>
        <v>0.5402843601895736</v>
      </c>
      <c r="L543" s="20">
        <f t="shared" si="43"/>
        <v>219156.60000000003</v>
      </c>
      <c r="M543" s="9">
        <f t="shared" si="44"/>
        <v>2</v>
      </c>
      <c r="N543" s="21"/>
    </row>
    <row r="544" spans="1:21" s="13" customFormat="1" ht="12" x14ac:dyDescent="0.15">
      <c r="A544" s="13" t="s">
        <v>119</v>
      </c>
      <c r="B544" s="23" t="s">
        <v>322</v>
      </c>
      <c r="C544" s="15" t="s">
        <v>161</v>
      </c>
      <c r="D544" s="9" t="s">
        <v>72</v>
      </c>
      <c r="E544" s="16">
        <v>44013</v>
      </c>
      <c r="F544" s="12">
        <v>4.55</v>
      </c>
      <c r="G544" s="17">
        <v>44018</v>
      </c>
      <c r="H544" s="12">
        <v>5.7</v>
      </c>
      <c r="I544" s="11">
        <f t="shared" si="40"/>
        <v>2</v>
      </c>
      <c r="J544" s="18">
        <f t="shared" si="41"/>
        <v>230.00000000000006</v>
      </c>
      <c r="K544" s="19">
        <f t="shared" si="42"/>
        <v>0.25274725274725285</v>
      </c>
      <c r="L544" s="20">
        <f t="shared" si="43"/>
        <v>219386.60000000003</v>
      </c>
      <c r="M544" s="9">
        <f t="shared" si="44"/>
        <v>5</v>
      </c>
      <c r="N544" s="21"/>
      <c r="P544" s="27"/>
      <c r="Q544" s="27"/>
      <c r="R544" s="27"/>
      <c r="S544" s="27"/>
      <c r="T544" s="27"/>
      <c r="U544" s="27"/>
    </row>
    <row r="545" spans="1:21" s="13" customFormat="1" ht="12" x14ac:dyDescent="0.15">
      <c r="A545" s="13" t="s">
        <v>201</v>
      </c>
      <c r="B545" s="23" t="s">
        <v>301</v>
      </c>
      <c r="C545" s="15" t="s">
        <v>161</v>
      </c>
      <c r="D545" s="9" t="s">
        <v>45</v>
      </c>
      <c r="E545" s="16">
        <v>44019</v>
      </c>
      <c r="F545" s="12">
        <v>4.2</v>
      </c>
      <c r="G545" s="17">
        <v>44025</v>
      </c>
      <c r="H545" s="12">
        <v>6.04</v>
      </c>
      <c r="I545" s="11">
        <f t="shared" si="40"/>
        <v>2</v>
      </c>
      <c r="J545" s="18">
        <f t="shared" si="41"/>
        <v>368</v>
      </c>
      <c r="K545" s="19">
        <f t="shared" si="42"/>
        <v>0.43809523809523804</v>
      </c>
      <c r="L545" s="20">
        <f t="shared" si="43"/>
        <v>219754.60000000003</v>
      </c>
      <c r="M545" s="9">
        <f t="shared" si="44"/>
        <v>6</v>
      </c>
      <c r="N545" s="21"/>
    </row>
    <row r="546" spans="1:21" s="13" customFormat="1" ht="12" x14ac:dyDescent="0.15">
      <c r="A546" s="13" t="s">
        <v>119</v>
      </c>
      <c r="B546" s="23" t="s">
        <v>322</v>
      </c>
      <c r="C546" s="15" t="s">
        <v>161</v>
      </c>
      <c r="D546" s="9" t="s">
        <v>72</v>
      </c>
      <c r="E546" s="16">
        <v>44019</v>
      </c>
      <c r="F546" s="12">
        <v>4.0999999999999996</v>
      </c>
      <c r="G546" s="17">
        <v>44021</v>
      </c>
      <c r="H546" s="12">
        <v>6.3</v>
      </c>
      <c r="I546" s="11">
        <f t="shared" si="40"/>
        <v>2</v>
      </c>
      <c r="J546" s="18">
        <f t="shared" si="41"/>
        <v>440.00000000000006</v>
      </c>
      <c r="K546" s="19">
        <f t="shared" si="42"/>
        <v>0.53658536585365868</v>
      </c>
      <c r="L546" s="20">
        <f t="shared" si="43"/>
        <v>220194.60000000003</v>
      </c>
      <c r="M546" s="9">
        <f t="shared" si="44"/>
        <v>2</v>
      </c>
      <c r="N546" s="21"/>
    </row>
    <row r="547" spans="1:21" s="13" customFormat="1" ht="12" x14ac:dyDescent="0.15">
      <c r="A547" s="13" t="s">
        <v>192</v>
      </c>
      <c r="B547" s="13" t="s">
        <v>285</v>
      </c>
      <c r="C547" s="15" t="s">
        <v>161</v>
      </c>
      <c r="D547" s="9" t="s">
        <v>72</v>
      </c>
      <c r="E547" s="16">
        <v>44026</v>
      </c>
      <c r="F547" s="12">
        <v>2.2000000000000002</v>
      </c>
      <c r="G547" s="17">
        <v>44033</v>
      </c>
      <c r="H547" s="12">
        <v>1.75</v>
      </c>
      <c r="I547" s="11">
        <f t="shared" si="40"/>
        <v>5</v>
      </c>
      <c r="J547" s="18">
        <f t="shared" si="41"/>
        <v>-225.00000000000009</v>
      </c>
      <c r="K547" s="19">
        <f t="shared" si="42"/>
        <v>-0.20454545454545461</v>
      </c>
      <c r="L547" s="20">
        <f t="shared" si="43"/>
        <v>219969.60000000003</v>
      </c>
      <c r="M547" s="9">
        <f t="shared" si="44"/>
        <v>7</v>
      </c>
      <c r="N547" s="21"/>
    </row>
    <row r="548" spans="1:21" s="13" customFormat="1" ht="12" x14ac:dyDescent="0.15">
      <c r="A548" s="23" t="s">
        <v>42</v>
      </c>
      <c r="B548" s="23" t="s">
        <v>313</v>
      </c>
      <c r="C548" s="15" t="s">
        <v>161</v>
      </c>
      <c r="D548" s="9" t="s">
        <v>246</v>
      </c>
      <c r="E548" s="16">
        <v>44029</v>
      </c>
      <c r="F548" s="12">
        <v>1.28</v>
      </c>
      <c r="G548" s="25">
        <v>44039</v>
      </c>
      <c r="H548" s="12">
        <v>0.94</v>
      </c>
      <c r="I548" s="11">
        <f t="shared" si="40"/>
        <v>9</v>
      </c>
      <c r="J548" s="18">
        <f t="shared" si="41"/>
        <v>-306.00000000000006</v>
      </c>
      <c r="K548" s="19">
        <f t="shared" si="42"/>
        <v>-0.26562500000000006</v>
      </c>
      <c r="L548" s="20">
        <f t="shared" si="43"/>
        <v>219663.60000000003</v>
      </c>
      <c r="M548" s="9">
        <f t="shared" si="44"/>
        <v>10</v>
      </c>
      <c r="N548" s="38"/>
      <c r="P548" s="39"/>
    </row>
    <row r="549" spans="1:21" s="13" customFormat="1" ht="12" x14ac:dyDescent="0.15">
      <c r="A549" s="13" t="s">
        <v>184</v>
      </c>
      <c r="B549" s="13" t="s">
        <v>272</v>
      </c>
      <c r="C549" s="15" t="s">
        <v>200</v>
      </c>
      <c r="D549" s="9" t="s">
        <v>26</v>
      </c>
      <c r="E549" s="16">
        <v>44034</v>
      </c>
      <c r="F549" s="12">
        <v>3.5</v>
      </c>
      <c r="G549" s="17">
        <v>44040</v>
      </c>
      <c r="H549" s="12">
        <v>4.12</v>
      </c>
      <c r="I549" s="11">
        <f t="shared" si="40"/>
        <v>3</v>
      </c>
      <c r="J549" s="18">
        <f t="shared" si="41"/>
        <v>186.00000000000003</v>
      </c>
      <c r="K549" s="19">
        <f t="shared" si="42"/>
        <v>0.17714285714285719</v>
      </c>
      <c r="L549" s="20">
        <f t="shared" si="43"/>
        <v>219849.60000000003</v>
      </c>
      <c r="M549" s="9">
        <f t="shared" si="44"/>
        <v>6</v>
      </c>
      <c r="N549" s="21"/>
    </row>
    <row r="550" spans="1:21" s="13" customFormat="1" ht="12" x14ac:dyDescent="0.15">
      <c r="A550" s="13" t="s">
        <v>186</v>
      </c>
      <c r="B550" s="13" t="s">
        <v>271</v>
      </c>
      <c r="C550" s="15" t="s">
        <v>200</v>
      </c>
      <c r="D550" s="9" t="s">
        <v>158</v>
      </c>
      <c r="E550" s="16">
        <v>44035</v>
      </c>
      <c r="F550" s="12">
        <v>5.85</v>
      </c>
      <c r="G550" s="17">
        <v>44043</v>
      </c>
      <c r="H550" s="12">
        <v>12.2</v>
      </c>
      <c r="I550" s="11">
        <f t="shared" si="40"/>
        <v>2</v>
      </c>
      <c r="J550" s="18">
        <f t="shared" si="41"/>
        <v>1270</v>
      </c>
      <c r="K550" s="19">
        <f t="shared" si="42"/>
        <v>1.0854700854700854</v>
      </c>
      <c r="L550" s="20">
        <f t="shared" si="43"/>
        <v>221119.60000000003</v>
      </c>
      <c r="M550" s="9">
        <f t="shared" si="44"/>
        <v>8</v>
      </c>
      <c r="N550" s="21"/>
    </row>
    <row r="551" spans="1:21" s="13" customFormat="1" ht="12" x14ac:dyDescent="0.15">
      <c r="A551" s="13" t="s">
        <v>182</v>
      </c>
      <c r="B551" s="13" t="s">
        <v>275</v>
      </c>
      <c r="C551" s="15" t="s">
        <v>200</v>
      </c>
      <c r="D551" s="9" t="s">
        <v>137</v>
      </c>
      <c r="E551" s="16">
        <v>44036</v>
      </c>
      <c r="F551" s="12">
        <v>4.0999999999999996</v>
      </c>
      <c r="G551" s="17">
        <v>44040</v>
      </c>
      <c r="H551" s="12">
        <v>5.3</v>
      </c>
      <c r="I551" s="11">
        <f t="shared" si="40"/>
        <v>2</v>
      </c>
      <c r="J551" s="18">
        <f t="shared" si="41"/>
        <v>240.00000000000003</v>
      </c>
      <c r="K551" s="19">
        <f t="shared" si="42"/>
        <v>0.29268292682926839</v>
      </c>
      <c r="L551" s="20">
        <f t="shared" si="43"/>
        <v>221359.60000000003</v>
      </c>
      <c r="M551" s="9">
        <f t="shared" si="44"/>
        <v>4</v>
      </c>
      <c r="N551" s="21"/>
    </row>
    <row r="552" spans="1:21" s="13" customFormat="1" ht="12" x14ac:dyDescent="0.15">
      <c r="A552" s="13" t="s">
        <v>185</v>
      </c>
      <c r="B552" s="13" t="s">
        <v>288</v>
      </c>
      <c r="C552" s="15" t="s">
        <v>200</v>
      </c>
      <c r="D552" s="9" t="s">
        <v>61</v>
      </c>
      <c r="E552" s="16">
        <v>44036</v>
      </c>
      <c r="F552" s="12">
        <v>5.4</v>
      </c>
      <c r="G552" s="17">
        <v>44047</v>
      </c>
      <c r="H552" s="12">
        <v>5.95</v>
      </c>
      <c r="I552" s="11">
        <f t="shared" si="40"/>
        <v>2</v>
      </c>
      <c r="J552" s="18">
        <f t="shared" si="41"/>
        <v>109.99999999999997</v>
      </c>
      <c r="K552" s="19">
        <f t="shared" si="42"/>
        <v>0.10185185185185182</v>
      </c>
      <c r="L552" s="20">
        <f t="shared" si="43"/>
        <v>221469.60000000003</v>
      </c>
      <c r="M552" s="9">
        <f t="shared" si="44"/>
        <v>11</v>
      </c>
      <c r="N552" s="21"/>
    </row>
    <row r="553" spans="1:21" s="13" customFormat="1" ht="12" x14ac:dyDescent="0.15">
      <c r="A553" s="13" t="s">
        <v>189</v>
      </c>
      <c r="B553" s="13" t="s">
        <v>294</v>
      </c>
      <c r="C553" s="15" t="s">
        <v>200</v>
      </c>
      <c r="D553" s="9" t="s">
        <v>134</v>
      </c>
      <c r="E553" s="16">
        <v>44041</v>
      </c>
      <c r="F553" s="12">
        <v>4.25</v>
      </c>
      <c r="G553" s="17">
        <v>44050</v>
      </c>
      <c r="H553" s="12">
        <v>5.75</v>
      </c>
      <c r="I553" s="11">
        <f t="shared" si="40"/>
        <v>2</v>
      </c>
      <c r="J553" s="18">
        <f t="shared" si="41"/>
        <v>300</v>
      </c>
      <c r="K553" s="19">
        <f t="shared" si="42"/>
        <v>0.35294117647058826</v>
      </c>
      <c r="L553" s="20">
        <f t="shared" si="43"/>
        <v>221769.60000000003</v>
      </c>
      <c r="M553" s="9">
        <f t="shared" si="44"/>
        <v>9</v>
      </c>
      <c r="N553" s="21"/>
    </row>
    <row r="554" spans="1:21" s="13" customFormat="1" ht="12" x14ac:dyDescent="0.15">
      <c r="A554" s="13" t="s">
        <v>207</v>
      </c>
      <c r="B554" s="23" t="s">
        <v>325</v>
      </c>
      <c r="C554" s="15" t="s">
        <v>200</v>
      </c>
      <c r="D554" s="9" t="s">
        <v>57</v>
      </c>
      <c r="E554" s="16">
        <v>44042</v>
      </c>
      <c r="F554" s="12">
        <v>2.77</v>
      </c>
      <c r="G554" s="17">
        <v>44046</v>
      </c>
      <c r="H554" s="12">
        <v>3.95</v>
      </c>
      <c r="I554" s="11">
        <f t="shared" si="40"/>
        <v>4</v>
      </c>
      <c r="J554" s="18">
        <f t="shared" si="41"/>
        <v>472.00000000000006</v>
      </c>
      <c r="K554" s="19">
        <f t="shared" si="42"/>
        <v>0.42599277978339356</v>
      </c>
      <c r="L554" s="20">
        <f t="shared" si="43"/>
        <v>222241.60000000003</v>
      </c>
      <c r="M554" s="9">
        <f t="shared" si="44"/>
        <v>4</v>
      </c>
      <c r="N554" s="21"/>
    </row>
    <row r="555" spans="1:21" s="27" customFormat="1" ht="12" x14ac:dyDescent="0.15">
      <c r="A555" s="13" t="s">
        <v>179</v>
      </c>
      <c r="B555" s="13" t="s">
        <v>290</v>
      </c>
      <c r="C555" s="15" t="s">
        <v>200</v>
      </c>
      <c r="D555" s="9" t="s">
        <v>134</v>
      </c>
      <c r="E555" s="16">
        <v>44048</v>
      </c>
      <c r="F555" s="12">
        <v>2.8</v>
      </c>
      <c r="G555" s="17">
        <v>44050</v>
      </c>
      <c r="H555" s="12">
        <v>7.95</v>
      </c>
      <c r="I555" s="11">
        <f t="shared" si="40"/>
        <v>4</v>
      </c>
      <c r="J555" s="18">
        <f t="shared" si="41"/>
        <v>2060</v>
      </c>
      <c r="K555" s="19">
        <f t="shared" si="42"/>
        <v>1.8392857142857146</v>
      </c>
      <c r="L555" s="20">
        <f t="shared" si="43"/>
        <v>224301.60000000003</v>
      </c>
      <c r="M555" s="9">
        <f t="shared" si="44"/>
        <v>2</v>
      </c>
      <c r="N555" s="21"/>
      <c r="O555" s="13"/>
      <c r="P555" s="13"/>
      <c r="Q555" s="13"/>
      <c r="R555" s="13"/>
      <c r="S555" s="13"/>
      <c r="T555" s="13"/>
      <c r="U555" s="13"/>
    </row>
    <row r="556" spans="1:21" s="13" customFormat="1" ht="12" x14ac:dyDescent="0.15">
      <c r="A556" s="13" t="s">
        <v>206</v>
      </c>
      <c r="B556" s="23" t="s">
        <v>324</v>
      </c>
      <c r="C556" s="15" t="s">
        <v>200</v>
      </c>
      <c r="D556" s="9" t="s">
        <v>67</v>
      </c>
      <c r="E556" s="16">
        <v>44048</v>
      </c>
      <c r="F556" s="12">
        <v>5.05</v>
      </c>
      <c r="G556" s="17">
        <v>44050</v>
      </c>
      <c r="H556" s="12">
        <v>5.75</v>
      </c>
      <c r="I556" s="11">
        <f t="shared" si="40"/>
        <v>2</v>
      </c>
      <c r="J556" s="18">
        <f t="shared" si="41"/>
        <v>140.00000000000003</v>
      </c>
      <c r="K556" s="19">
        <f t="shared" si="42"/>
        <v>0.13861386138613865</v>
      </c>
      <c r="L556" s="20">
        <f t="shared" si="43"/>
        <v>224441.60000000003</v>
      </c>
      <c r="M556" s="9">
        <f t="shared" si="44"/>
        <v>2</v>
      </c>
      <c r="N556" s="21"/>
    </row>
    <row r="557" spans="1:21" s="13" customFormat="1" ht="12" x14ac:dyDescent="0.15">
      <c r="A557" s="13" t="s">
        <v>180</v>
      </c>
      <c r="B557" s="13" t="s">
        <v>278</v>
      </c>
      <c r="C557" s="15" t="s">
        <v>200</v>
      </c>
      <c r="D557" s="9" t="s">
        <v>31</v>
      </c>
      <c r="E557" s="16">
        <v>44050</v>
      </c>
      <c r="F557" s="12">
        <v>3.46</v>
      </c>
      <c r="G557" s="17">
        <v>44054</v>
      </c>
      <c r="H557" s="12">
        <v>4.7300000000000004</v>
      </c>
      <c r="I557" s="11">
        <f t="shared" si="40"/>
        <v>3</v>
      </c>
      <c r="J557" s="18">
        <f t="shared" si="41"/>
        <v>381.00000000000011</v>
      </c>
      <c r="K557" s="19">
        <f t="shared" si="42"/>
        <v>0.36705202312138741</v>
      </c>
      <c r="L557" s="20">
        <f t="shared" si="43"/>
        <v>224822.60000000003</v>
      </c>
      <c r="M557" s="9">
        <f t="shared" si="44"/>
        <v>4</v>
      </c>
      <c r="N557" s="21"/>
    </row>
    <row r="558" spans="1:21" s="13" customFormat="1" ht="12" x14ac:dyDescent="0.15">
      <c r="A558" s="13" t="s">
        <v>46</v>
      </c>
      <c r="B558" s="23" t="s">
        <v>314</v>
      </c>
      <c r="C558" s="15" t="s">
        <v>200</v>
      </c>
      <c r="D558" s="9" t="s">
        <v>205</v>
      </c>
      <c r="E558" s="16">
        <v>44050</v>
      </c>
      <c r="F558" s="12">
        <v>2.91</v>
      </c>
      <c r="G558" s="17">
        <v>44055</v>
      </c>
      <c r="H558" s="12">
        <v>2.77</v>
      </c>
      <c r="I558" s="11">
        <f t="shared" si="40"/>
        <v>4</v>
      </c>
      <c r="J558" s="18">
        <f t="shared" si="41"/>
        <v>-56.00000000000005</v>
      </c>
      <c r="K558" s="19">
        <f t="shared" si="42"/>
        <v>-4.8109965635738869E-2</v>
      </c>
      <c r="L558" s="20">
        <f t="shared" si="43"/>
        <v>224766.60000000003</v>
      </c>
      <c r="M558" s="9">
        <f t="shared" si="44"/>
        <v>5</v>
      </c>
      <c r="N558" s="21"/>
    </row>
    <row r="559" spans="1:21" s="13" customFormat="1" ht="12" x14ac:dyDescent="0.15">
      <c r="A559" s="27" t="s">
        <v>17</v>
      </c>
      <c r="B559" s="23" t="s">
        <v>305</v>
      </c>
      <c r="C559" s="28" t="s">
        <v>200</v>
      </c>
      <c r="D559" s="29" t="s">
        <v>72</v>
      </c>
      <c r="E559" s="30">
        <v>44053</v>
      </c>
      <c r="F559" s="31">
        <v>3.02</v>
      </c>
      <c r="G559" s="32">
        <v>44054</v>
      </c>
      <c r="H559" s="31">
        <v>4.4000000000000004</v>
      </c>
      <c r="I559" s="33">
        <f t="shared" si="40"/>
        <v>3</v>
      </c>
      <c r="J559" s="34">
        <f t="shared" si="41"/>
        <v>414.00000000000006</v>
      </c>
      <c r="K559" s="35">
        <f t="shared" si="42"/>
        <v>0.45695364238410607</v>
      </c>
      <c r="L559" s="40">
        <f t="shared" si="43"/>
        <v>225180.60000000003</v>
      </c>
      <c r="M559" s="9">
        <f t="shared" si="44"/>
        <v>1</v>
      </c>
      <c r="N559" s="37"/>
      <c r="O559" s="27"/>
      <c r="P559" s="27"/>
      <c r="Q559" s="27"/>
      <c r="R559" s="27"/>
      <c r="S559" s="27"/>
      <c r="T559" s="27"/>
      <c r="U559" s="27"/>
    </row>
    <row r="560" spans="1:21" s="13" customFormat="1" ht="12" x14ac:dyDescent="0.15">
      <c r="A560" s="27" t="s">
        <v>202</v>
      </c>
      <c r="B560" s="23" t="s">
        <v>308</v>
      </c>
      <c r="C560" s="28" t="s">
        <v>200</v>
      </c>
      <c r="D560" s="29" t="s">
        <v>26</v>
      </c>
      <c r="E560" s="30">
        <v>44056</v>
      </c>
      <c r="F560" s="31">
        <v>4.05</v>
      </c>
      <c r="G560" s="32">
        <v>44060</v>
      </c>
      <c r="H560" s="31">
        <v>5</v>
      </c>
      <c r="I560" s="33">
        <f t="shared" si="40"/>
        <v>2</v>
      </c>
      <c r="J560" s="34">
        <f t="shared" si="41"/>
        <v>190.00000000000003</v>
      </c>
      <c r="K560" s="35">
        <f t="shared" si="42"/>
        <v>0.23456790123456794</v>
      </c>
      <c r="L560" s="40">
        <f t="shared" si="43"/>
        <v>225370.60000000003</v>
      </c>
      <c r="M560" s="9">
        <f t="shared" si="44"/>
        <v>4</v>
      </c>
      <c r="N560" s="37"/>
      <c r="O560" s="27"/>
      <c r="P560" s="27"/>
      <c r="Q560" s="27"/>
      <c r="R560" s="27"/>
      <c r="S560" s="27"/>
      <c r="T560" s="27"/>
      <c r="U560" s="27"/>
    </row>
    <row r="561" spans="1:21" s="13" customFormat="1" ht="12" x14ac:dyDescent="0.15">
      <c r="A561" s="27" t="s">
        <v>203</v>
      </c>
      <c r="B561" s="23" t="s">
        <v>309</v>
      </c>
      <c r="C561" s="28" t="s">
        <v>200</v>
      </c>
      <c r="D561" s="29" t="s">
        <v>204</v>
      </c>
      <c r="E561" s="30">
        <v>44056</v>
      </c>
      <c r="F561" s="31">
        <v>1.4</v>
      </c>
      <c r="G561" s="32">
        <v>44062</v>
      </c>
      <c r="H561" s="31">
        <v>1.75</v>
      </c>
      <c r="I561" s="33">
        <f t="shared" si="40"/>
        <v>8</v>
      </c>
      <c r="J561" s="34">
        <f t="shared" si="41"/>
        <v>280.00000000000006</v>
      </c>
      <c r="K561" s="35">
        <f t="shared" si="42"/>
        <v>0.25000000000000006</v>
      </c>
      <c r="L561" s="40">
        <f t="shared" si="43"/>
        <v>225650.60000000003</v>
      </c>
      <c r="M561" s="9">
        <f t="shared" si="44"/>
        <v>6</v>
      </c>
      <c r="N561" s="37"/>
      <c r="O561" s="27"/>
      <c r="P561" s="27"/>
      <c r="Q561" s="27"/>
      <c r="R561" s="27"/>
      <c r="S561" s="27"/>
      <c r="T561" s="27"/>
      <c r="U561" s="27"/>
    </row>
    <row r="562" spans="1:21" s="13" customFormat="1" ht="12" x14ac:dyDescent="0.15">
      <c r="A562" s="27" t="s">
        <v>201</v>
      </c>
      <c r="B562" s="23" t="s">
        <v>301</v>
      </c>
      <c r="C562" s="28" t="s">
        <v>200</v>
      </c>
      <c r="D562" s="29" t="s">
        <v>82</v>
      </c>
      <c r="E562" s="30">
        <v>44057</v>
      </c>
      <c r="F562" s="31">
        <v>1.86</v>
      </c>
      <c r="G562" s="32">
        <v>44061</v>
      </c>
      <c r="H562" s="31">
        <v>2.87</v>
      </c>
      <c r="I562" s="33">
        <f t="shared" si="40"/>
        <v>6</v>
      </c>
      <c r="J562" s="34">
        <f t="shared" si="41"/>
        <v>606</v>
      </c>
      <c r="K562" s="35">
        <f t="shared" si="42"/>
        <v>0.543010752688172</v>
      </c>
      <c r="L562" s="40">
        <f t="shared" si="43"/>
        <v>226256.60000000003</v>
      </c>
      <c r="M562" s="9">
        <f t="shared" si="44"/>
        <v>4</v>
      </c>
      <c r="N562" s="37"/>
      <c r="O562" s="27"/>
      <c r="P562" s="27"/>
      <c r="Q562" s="27"/>
      <c r="R562" s="27"/>
      <c r="S562" s="27"/>
      <c r="T562" s="27"/>
      <c r="U562" s="27"/>
    </row>
    <row r="563" spans="1:21" s="13" customFormat="1" ht="12" x14ac:dyDescent="0.15">
      <c r="A563" s="23" t="s">
        <v>231</v>
      </c>
      <c r="B563" s="23" t="s">
        <v>273</v>
      </c>
      <c r="C563" s="15" t="s">
        <v>200</v>
      </c>
      <c r="D563" s="9" t="s">
        <v>247</v>
      </c>
      <c r="E563" s="16">
        <v>44061</v>
      </c>
      <c r="F563" s="12">
        <v>1.9</v>
      </c>
      <c r="G563" s="25">
        <v>44064</v>
      </c>
      <c r="H563" s="12">
        <v>2.25</v>
      </c>
      <c r="I563" s="11">
        <f t="shared" si="40"/>
        <v>6</v>
      </c>
      <c r="J563" s="18">
        <f t="shared" si="41"/>
        <v>210.00000000000006</v>
      </c>
      <c r="K563" s="19">
        <f t="shared" si="42"/>
        <v>0.18421052631578952</v>
      </c>
      <c r="L563" s="20">
        <f t="shared" si="43"/>
        <v>226466.60000000003</v>
      </c>
      <c r="M563" s="9">
        <f t="shared" si="44"/>
        <v>3</v>
      </c>
      <c r="N563" s="38"/>
      <c r="P563" s="39"/>
    </row>
    <row r="564" spans="1:21" s="13" customFormat="1" ht="12" x14ac:dyDescent="0.15">
      <c r="A564" s="27" t="s">
        <v>206</v>
      </c>
      <c r="B564" s="23" t="s">
        <v>324</v>
      </c>
      <c r="C564" s="28" t="s">
        <v>200</v>
      </c>
      <c r="D564" s="29" t="s">
        <v>67</v>
      </c>
      <c r="E564" s="30">
        <v>44061</v>
      </c>
      <c r="F564" s="31">
        <v>3.15</v>
      </c>
      <c r="G564" s="32">
        <v>44076</v>
      </c>
      <c r="H564" s="31">
        <v>4.25</v>
      </c>
      <c r="I564" s="33">
        <f t="shared" si="40"/>
        <v>3</v>
      </c>
      <c r="J564" s="34">
        <f t="shared" si="41"/>
        <v>330</v>
      </c>
      <c r="K564" s="35">
        <f t="shared" si="42"/>
        <v>0.34920634920634924</v>
      </c>
      <c r="L564" s="40">
        <f t="shared" si="43"/>
        <v>226796.60000000003</v>
      </c>
      <c r="M564" s="9">
        <f t="shared" si="44"/>
        <v>15</v>
      </c>
      <c r="N564" s="37"/>
      <c r="O564" s="27"/>
      <c r="P564" s="27"/>
      <c r="Q564" s="27"/>
      <c r="R564" s="27"/>
      <c r="S564" s="27"/>
      <c r="T564" s="27"/>
      <c r="U564" s="27"/>
    </row>
    <row r="565" spans="1:21" s="13" customFormat="1" ht="12" x14ac:dyDescent="0.15">
      <c r="A565" s="27" t="s">
        <v>182</v>
      </c>
      <c r="B565" s="13" t="s">
        <v>275</v>
      </c>
      <c r="C565" s="28" t="s">
        <v>200</v>
      </c>
      <c r="D565" s="29" t="s">
        <v>191</v>
      </c>
      <c r="E565" s="30">
        <v>44062</v>
      </c>
      <c r="F565" s="31">
        <v>3.22</v>
      </c>
      <c r="G565" s="32">
        <v>44070</v>
      </c>
      <c r="H565" s="31">
        <v>1.29</v>
      </c>
      <c r="I565" s="33">
        <f t="shared" si="40"/>
        <v>3</v>
      </c>
      <c r="J565" s="34">
        <f t="shared" si="41"/>
        <v>-579.00000000000011</v>
      </c>
      <c r="K565" s="35">
        <f t="shared" si="42"/>
        <v>-0.59937888198757761</v>
      </c>
      <c r="L565" s="40">
        <f t="shared" si="43"/>
        <v>226217.60000000003</v>
      </c>
      <c r="M565" s="9">
        <f t="shared" si="44"/>
        <v>8</v>
      </c>
      <c r="N565" s="37"/>
      <c r="O565" s="27"/>
      <c r="P565" s="27"/>
      <c r="Q565" s="27"/>
      <c r="R565" s="27"/>
      <c r="S565" s="27"/>
      <c r="T565" s="27"/>
      <c r="U565" s="27"/>
    </row>
    <row r="566" spans="1:21" s="13" customFormat="1" ht="12" x14ac:dyDescent="0.15">
      <c r="A566" s="27" t="s">
        <v>172</v>
      </c>
      <c r="B566" s="27" t="s">
        <v>296</v>
      </c>
      <c r="C566" s="28" t="s">
        <v>200</v>
      </c>
      <c r="D566" s="29" t="s">
        <v>109</v>
      </c>
      <c r="E566" s="30">
        <v>44069</v>
      </c>
      <c r="F566" s="31">
        <v>0.95</v>
      </c>
      <c r="G566" s="32">
        <v>44077</v>
      </c>
      <c r="H566" s="31">
        <v>2.35</v>
      </c>
      <c r="I566" s="33">
        <f t="shared" si="40"/>
        <v>12</v>
      </c>
      <c r="J566" s="34">
        <f t="shared" si="41"/>
        <v>1680</v>
      </c>
      <c r="K566" s="35">
        <f t="shared" si="42"/>
        <v>1.4736842105263159</v>
      </c>
      <c r="L566" s="40">
        <f t="shared" si="43"/>
        <v>227897.60000000003</v>
      </c>
      <c r="M566" s="9">
        <f t="shared" si="44"/>
        <v>8</v>
      </c>
      <c r="N566" s="37"/>
      <c r="O566" s="27"/>
      <c r="P566" s="27"/>
      <c r="Q566" s="27"/>
      <c r="R566" s="27"/>
      <c r="S566" s="27"/>
      <c r="T566" s="27"/>
      <c r="U566" s="27"/>
    </row>
    <row r="567" spans="1:21" s="13" customFormat="1" ht="12" x14ac:dyDescent="0.15">
      <c r="A567" s="27" t="s">
        <v>203</v>
      </c>
      <c r="B567" s="23" t="s">
        <v>309</v>
      </c>
      <c r="C567" s="28" t="s">
        <v>200</v>
      </c>
      <c r="D567" s="29" t="s">
        <v>218</v>
      </c>
      <c r="E567" s="30">
        <v>44069</v>
      </c>
      <c r="F567" s="31">
        <v>1.05</v>
      </c>
      <c r="G567" s="32">
        <v>44077</v>
      </c>
      <c r="H567" s="31">
        <v>1.35</v>
      </c>
      <c r="I567" s="33">
        <f t="shared" si="40"/>
        <v>11</v>
      </c>
      <c r="J567" s="34">
        <f t="shared" si="41"/>
        <v>330.00000000000006</v>
      </c>
      <c r="K567" s="35">
        <f t="shared" si="42"/>
        <v>0.28571428571428575</v>
      </c>
      <c r="L567" s="40">
        <f t="shared" si="43"/>
        <v>228227.60000000003</v>
      </c>
      <c r="M567" s="9">
        <f t="shared" si="44"/>
        <v>8</v>
      </c>
      <c r="N567" s="37"/>
      <c r="O567" s="27"/>
      <c r="P567" s="27"/>
      <c r="Q567" s="27"/>
      <c r="R567" s="27"/>
      <c r="S567" s="27"/>
      <c r="T567" s="27"/>
      <c r="U567" s="27"/>
    </row>
    <row r="568" spans="1:21" s="13" customFormat="1" ht="12" x14ac:dyDescent="0.15">
      <c r="A568" s="13" t="s">
        <v>189</v>
      </c>
      <c r="B568" s="13" t="s">
        <v>294</v>
      </c>
      <c r="C568" s="15" t="s">
        <v>200</v>
      </c>
      <c r="D568" s="9" t="s">
        <v>212</v>
      </c>
      <c r="E568" s="16">
        <v>44071</v>
      </c>
      <c r="F568" s="12">
        <v>2.71</v>
      </c>
      <c r="G568" s="17">
        <v>44077</v>
      </c>
      <c r="H568" s="12">
        <v>2.23</v>
      </c>
      <c r="I568" s="11">
        <f t="shared" si="40"/>
        <v>4</v>
      </c>
      <c r="J568" s="18">
        <f t="shared" si="41"/>
        <v>-192</v>
      </c>
      <c r="K568" s="19">
        <f t="shared" si="42"/>
        <v>-0.17712177121771217</v>
      </c>
      <c r="L568" s="20">
        <f t="shared" si="43"/>
        <v>228035.60000000003</v>
      </c>
      <c r="M568" s="9">
        <f t="shared" si="44"/>
        <v>6</v>
      </c>
      <c r="N568" s="21"/>
    </row>
    <row r="569" spans="1:21" s="13" customFormat="1" ht="12" x14ac:dyDescent="0.15">
      <c r="A569" s="13" t="s">
        <v>201</v>
      </c>
      <c r="B569" s="23" t="s">
        <v>301</v>
      </c>
      <c r="C569" s="15" t="s">
        <v>200</v>
      </c>
      <c r="D569" s="9" t="s">
        <v>18</v>
      </c>
      <c r="E569" s="16">
        <v>44071</v>
      </c>
      <c r="F569" s="12">
        <v>3.2</v>
      </c>
      <c r="G569" s="17">
        <v>44076</v>
      </c>
      <c r="H569" s="12">
        <v>4.53</v>
      </c>
      <c r="I569" s="11">
        <f t="shared" si="40"/>
        <v>3</v>
      </c>
      <c r="J569" s="18">
        <f t="shared" si="41"/>
        <v>399</v>
      </c>
      <c r="K569" s="19">
        <f t="shared" si="42"/>
        <v>0.41562500000000002</v>
      </c>
      <c r="L569" s="20">
        <f t="shared" si="43"/>
        <v>228434.60000000003</v>
      </c>
      <c r="M569" s="9">
        <f t="shared" si="44"/>
        <v>5</v>
      </c>
      <c r="N569" s="21"/>
    </row>
    <row r="570" spans="1:21" s="13" customFormat="1" ht="12" x14ac:dyDescent="0.15">
      <c r="A570" s="13" t="s">
        <v>39</v>
      </c>
      <c r="B570" s="23" t="s">
        <v>307</v>
      </c>
      <c r="C570" s="15" t="s">
        <v>200</v>
      </c>
      <c r="D570" s="9" t="s">
        <v>215</v>
      </c>
      <c r="E570" s="16">
        <v>44071</v>
      </c>
      <c r="F570" s="12">
        <v>3.8</v>
      </c>
      <c r="G570" s="17">
        <v>44077</v>
      </c>
      <c r="H570" s="12">
        <v>4.5</v>
      </c>
      <c r="I570" s="11">
        <f t="shared" si="40"/>
        <v>3</v>
      </c>
      <c r="J570" s="18">
        <f t="shared" si="41"/>
        <v>210.00000000000006</v>
      </c>
      <c r="K570" s="19">
        <f t="shared" si="42"/>
        <v>0.18421052631578952</v>
      </c>
      <c r="L570" s="20">
        <f t="shared" si="43"/>
        <v>228644.60000000003</v>
      </c>
      <c r="M570" s="9">
        <f t="shared" si="44"/>
        <v>6</v>
      </c>
      <c r="N570" s="21"/>
    </row>
    <row r="571" spans="1:21" s="13" customFormat="1" ht="12" x14ac:dyDescent="0.15">
      <c r="A571" s="13" t="s">
        <v>185</v>
      </c>
      <c r="B571" s="13" t="s">
        <v>288</v>
      </c>
      <c r="C571" s="15" t="s">
        <v>200</v>
      </c>
      <c r="D571" s="9" t="s">
        <v>40</v>
      </c>
      <c r="E571" s="16">
        <v>44076</v>
      </c>
      <c r="F571" s="12">
        <v>3.9</v>
      </c>
      <c r="G571" s="17">
        <v>44077</v>
      </c>
      <c r="H571" s="12">
        <v>5</v>
      </c>
      <c r="I571" s="11">
        <f t="shared" si="40"/>
        <v>3</v>
      </c>
      <c r="J571" s="18">
        <f t="shared" si="41"/>
        <v>330</v>
      </c>
      <c r="K571" s="19">
        <f t="shared" si="42"/>
        <v>0.2820512820512821</v>
      </c>
      <c r="L571" s="20">
        <f t="shared" si="43"/>
        <v>228974.60000000003</v>
      </c>
      <c r="M571" s="9">
        <f t="shared" si="44"/>
        <v>1</v>
      </c>
      <c r="N571" s="21"/>
    </row>
    <row r="572" spans="1:21" s="13" customFormat="1" ht="12" x14ac:dyDescent="0.15">
      <c r="A572" s="13" t="s">
        <v>208</v>
      </c>
      <c r="B572" s="13" t="s">
        <v>291</v>
      </c>
      <c r="C572" s="15" t="s">
        <v>213</v>
      </c>
      <c r="D572" s="9" t="s">
        <v>77</v>
      </c>
      <c r="E572" s="16">
        <v>44077</v>
      </c>
      <c r="F572" s="12">
        <v>3.34</v>
      </c>
      <c r="G572" s="17">
        <v>44083</v>
      </c>
      <c r="H572" s="12">
        <v>4.57</v>
      </c>
      <c r="I572" s="11">
        <f t="shared" si="40"/>
        <v>3</v>
      </c>
      <c r="J572" s="18">
        <f t="shared" si="41"/>
        <v>369.00000000000011</v>
      </c>
      <c r="K572" s="19">
        <f t="shared" si="42"/>
        <v>0.36826347305389234</v>
      </c>
      <c r="L572" s="20">
        <f t="shared" si="43"/>
        <v>229343.60000000003</v>
      </c>
      <c r="M572" s="9">
        <f t="shared" si="44"/>
        <v>6</v>
      </c>
      <c r="N572" s="21"/>
    </row>
    <row r="573" spans="1:21" s="13" customFormat="1" ht="12" x14ac:dyDescent="0.15">
      <c r="A573" s="13" t="s">
        <v>42</v>
      </c>
      <c r="B573" s="23" t="s">
        <v>313</v>
      </c>
      <c r="C573" s="15" t="s">
        <v>213</v>
      </c>
      <c r="D573" s="9" t="s">
        <v>22</v>
      </c>
      <c r="E573" s="16">
        <v>44077</v>
      </c>
      <c r="F573" s="12">
        <v>3.25</v>
      </c>
      <c r="G573" s="17">
        <v>44083</v>
      </c>
      <c r="H573" s="12">
        <v>3.65</v>
      </c>
      <c r="I573" s="11">
        <f t="shared" si="40"/>
        <v>3</v>
      </c>
      <c r="J573" s="18">
        <f t="shared" si="41"/>
        <v>119.99999999999997</v>
      </c>
      <c r="K573" s="19">
        <f t="shared" si="42"/>
        <v>0.12307692307692306</v>
      </c>
      <c r="L573" s="20">
        <f t="shared" si="43"/>
        <v>229463.60000000003</v>
      </c>
      <c r="M573" s="9">
        <f t="shared" si="44"/>
        <v>6</v>
      </c>
      <c r="N573" s="21"/>
    </row>
    <row r="574" spans="1:21" s="13" customFormat="1" ht="12" x14ac:dyDescent="0.15">
      <c r="A574" s="13" t="s">
        <v>209</v>
      </c>
      <c r="B574" s="13" t="s">
        <v>298</v>
      </c>
      <c r="C574" s="15" t="s">
        <v>213</v>
      </c>
      <c r="D574" s="9" t="s">
        <v>214</v>
      </c>
      <c r="E574" s="16">
        <v>44082</v>
      </c>
      <c r="F574" s="12">
        <v>1.49</v>
      </c>
      <c r="G574" s="17">
        <v>44085</v>
      </c>
      <c r="H574" s="12">
        <v>1.91</v>
      </c>
      <c r="I574" s="11">
        <f t="shared" si="40"/>
        <v>8</v>
      </c>
      <c r="J574" s="18">
        <f t="shared" si="41"/>
        <v>335.99999999999994</v>
      </c>
      <c r="K574" s="19">
        <f t="shared" si="42"/>
        <v>0.28187919463087241</v>
      </c>
      <c r="L574" s="20">
        <f t="shared" si="43"/>
        <v>229799.60000000003</v>
      </c>
      <c r="M574" s="9">
        <f t="shared" si="44"/>
        <v>3</v>
      </c>
      <c r="N574" s="21"/>
    </row>
    <row r="575" spans="1:21" s="13" customFormat="1" ht="12" x14ac:dyDescent="0.15">
      <c r="A575" s="13" t="s">
        <v>177</v>
      </c>
      <c r="B575" s="13" t="s">
        <v>277</v>
      </c>
      <c r="C575" s="15" t="s">
        <v>213</v>
      </c>
      <c r="D575" s="9" t="s">
        <v>47</v>
      </c>
      <c r="E575" s="16">
        <v>44084</v>
      </c>
      <c r="F575" s="12">
        <v>3.9</v>
      </c>
      <c r="G575" s="17">
        <v>44089</v>
      </c>
      <c r="H575" s="12">
        <v>5.7</v>
      </c>
      <c r="I575" s="11">
        <f t="shared" si="40"/>
        <v>3</v>
      </c>
      <c r="J575" s="18">
        <f t="shared" si="41"/>
        <v>540</v>
      </c>
      <c r="K575" s="19">
        <f t="shared" si="42"/>
        <v>0.46153846153846162</v>
      </c>
      <c r="L575" s="20">
        <f t="shared" si="43"/>
        <v>230339.60000000003</v>
      </c>
      <c r="M575" s="9">
        <f t="shared" si="44"/>
        <v>5</v>
      </c>
      <c r="N575" s="21"/>
    </row>
    <row r="576" spans="1:21" s="13" customFormat="1" ht="12" x14ac:dyDescent="0.15">
      <c r="A576" s="13" t="s">
        <v>210</v>
      </c>
      <c r="B576" s="23" t="s">
        <v>303</v>
      </c>
      <c r="C576" s="15" t="s">
        <v>216</v>
      </c>
      <c r="D576" s="9" t="s">
        <v>217</v>
      </c>
      <c r="E576" s="16">
        <v>44085</v>
      </c>
      <c r="F576" s="12">
        <v>1.69</v>
      </c>
      <c r="G576" s="17">
        <v>44089</v>
      </c>
      <c r="H576" s="12">
        <v>2.61</v>
      </c>
      <c r="I576" s="11">
        <f t="shared" si="40"/>
        <v>7</v>
      </c>
      <c r="J576" s="18">
        <f t="shared" si="41"/>
        <v>644</v>
      </c>
      <c r="K576" s="19">
        <f t="shared" si="42"/>
        <v>0.54437869822485208</v>
      </c>
      <c r="L576" s="20">
        <f t="shared" si="43"/>
        <v>230983.60000000003</v>
      </c>
      <c r="M576" s="9">
        <f t="shared" si="44"/>
        <v>4</v>
      </c>
      <c r="N576" s="21"/>
    </row>
    <row r="577" spans="1:21" s="13" customFormat="1" ht="12" x14ac:dyDescent="0.15">
      <c r="A577" s="13" t="s">
        <v>211</v>
      </c>
      <c r="B577" s="13" t="s">
        <v>283</v>
      </c>
      <c r="C577" s="15" t="s">
        <v>213</v>
      </c>
      <c r="D577" s="9" t="s">
        <v>109</v>
      </c>
      <c r="E577" s="16">
        <v>44089</v>
      </c>
      <c r="F577" s="12">
        <v>2.74</v>
      </c>
      <c r="G577" s="17">
        <v>44091</v>
      </c>
      <c r="H577" s="12">
        <v>4.9000000000000004</v>
      </c>
      <c r="I577" s="11">
        <f t="shared" si="40"/>
        <v>4</v>
      </c>
      <c r="J577" s="18">
        <f t="shared" si="41"/>
        <v>864</v>
      </c>
      <c r="K577" s="19">
        <f t="shared" si="42"/>
        <v>0.78832116788321172</v>
      </c>
      <c r="L577" s="20">
        <f t="shared" si="43"/>
        <v>231847.60000000003</v>
      </c>
      <c r="M577" s="9">
        <f t="shared" si="44"/>
        <v>2</v>
      </c>
      <c r="N577" s="21"/>
    </row>
    <row r="578" spans="1:21" s="13" customFormat="1" ht="12" x14ac:dyDescent="0.15">
      <c r="A578" s="13" t="s">
        <v>177</v>
      </c>
      <c r="B578" s="13" t="s">
        <v>277</v>
      </c>
      <c r="C578" s="15" t="s">
        <v>213</v>
      </c>
      <c r="D578" s="9" t="s">
        <v>14</v>
      </c>
      <c r="E578" s="16">
        <v>44091</v>
      </c>
      <c r="F578" s="12">
        <v>4.07</v>
      </c>
      <c r="G578" s="17">
        <v>44098</v>
      </c>
      <c r="H578" s="12">
        <v>3.61</v>
      </c>
      <c r="I578" s="11">
        <f t="shared" si="40"/>
        <v>2</v>
      </c>
      <c r="J578" s="18">
        <f t="shared" si="41"/>
        <v>-92.000000000000085</v>
      </c>
      <c r="K578" s="19">
        <f t="shared" si="42"/>
        <v>-0.11302211302211311</v>
      </c>
      <c r="L578" s="20">
        <f t="shared" si="43"/>
        <v>231755.60000000003</v>
      </c>
      <c r="M578" s="9">
        <f t="shared" si="44"/>
        <v>7</v>
      </c>
      <c r="N578" s="21"/>
    </row>
    <row r="579" spans="1:21" s="13" customFormat="1" ht="12" x14ac:dyDescent="0.15">
      <c r="A579" s="13" t="s">
        <v>42</v>
      </c>
      <c r="B579" s="23" t="s">
        <v>313</v>
      </c>
      <c r="C579" s="15" t="s">
        <v>213</v>
      </c>
      <c r="D579" s="9" t="s">
        <v>22</v>
      </c>
      <c r="E579" s="16">
        <v>44091</v>
      </c>
      <c r="F579" s="12">
        <v>4.3</v>
      </c>
      <c r="G579" s="17">
        <v>44097</v>
      </c>
      <c r="H579" s="12">
        <v>8.7200000000000006</v>
      </c>
      <c r="I579" s="11">
        <f t="shared" si="40"/>
        <v>2</v>
      </c>
      <c r="J579" s="18">
        <f t="shared" si="41"/>
        <v>884.00000000000011</v>
      </c>
      <c r="K579" s="19">
        <f t="shared" si="42"/>
        <v>1.0279069767441862</v>
      </c>
      <c r="L579" s="20">
        <f t="shared" si="43"/>
        <v>232639.60000000003</v>
      </c>
      <c r="M579" s="9">
        <f t="shared" si="44"/>
        <v>6</v>
      </c>
      <c r="N579" s="21"/>
    </row>
    <row r="580" spans="1:21" s="13" customFormat="1" ht="12" x14ac:dyDescent="0.15">
      <c r="A580" s="23" t="s">
        <v>251</v>
      </c>
      <c r="B580" s="23" t="s">
        <v>317</v>
      </c>
      <c r="C580" s="15" t="s">
        <v>225</v>
      </c>
      <c r="D580" s="9" t="s">
        <v>243</v>
      </c>
      <c r="E580" s="16">
        <v>44091</v>
      </c>
      <c r="F580" s="12">
        <v>2.2999999999999998</v>
      </c>
      <c r="G580" s="25">
        <v>44092</v>
      </c>
      <c r="H580" s="12">
        <v>3.05</v>
      </c>
      <c r="I580" s="11">
        <f t="shared" si="40"/>
        <v>5</v>
      </c>
      <c r="J580" s="18">
        <f t="shared" si="41"/>
        <v>375</v>
      </c>
      <c r="K580" s="19">
        <f t="shared" si="42"/>
        <v>0.32608695652173914</v>
      </c>
      <c r="L580" s="20">
        <f t="shared" si="43"/>
        <v>233014.60000000003</v>
      </c>
      <c r="M580" s="9">
        <f t="shared" si="44"/>
        <v>1</v>
      </c>
      <c r="N580" s="38"/>
      <c r="P580" s="39"/>
    </row>
    <row r="581" spans="1:21" s="13" customFormat="1" ht="12" x14ac:dyDescent="0.15">
      <c r="A581" s="13" t="s">
        <v>219</v>
      </c>
      <c r="B581" s="23" t="s">
        <v>320</v>
      </c>
      <c r="C581" s="15" t="s">
        <v>213</v>
      </c>
      <c r="D581" s="9" t="s">
        <v>28</v>
      </c>
      <c r="E581" s="16">
        <v>44091</v>
      </c>
      <c r="F581" s="12">
        <v>2.7</v>
      </c>
      <c r="G581" s="17">
        <v>44092</v>
      </c>
      <c r="H581" s="12">
        <v>1.53</v>
      </c>
      <c r="I581" s="11">
        <f t="shared" si="40"/>
        <v>4</v>
      </c>
      <c r="J581" s="18">
        <f t="shared" si="41"/>
        <v>-468.00000000000006</v>
      </c>
      <c r="K581" s="19">
        <f t="shared" si="42"/>
        <v>-0.43333333333333335</v>
      </c>
      <c r="L581" s="20">
        <f t="shared" si="43"/>
        <v>232546.60000000003</v>
      </c>
      <c r="M581" s="9">
        <f t="shared" si="44"/>
        <v>1</v>
      </c>
      <c r="N581" s="21"/>
    </row>
    <row r="582" spans="1:21" s="13" customFormat="1" ht="12" x14ac:dyDescent="0.15">
      <c r="A582" s="13" t="s">
        <v>208</v>
      </c>
      <c r="B582" s="13" t="s">
        <v>291</v>
      </c>
      <c r="C582" s="15" t="s">
        <v>213</v>
      </c>
      <c r="D582" s="9" t="s">
        <v>14</v>
      </c>
      <c r="E582" s="16">
        <v>44095</v>
      </c>
      <c r="F582" s="12">
        <v>3.8</v>
      </c>
      <c r="G582" s="17">
        <v>44097</v>
      </c>
      <c r="H582" s="12">
        <v>9</v>
      </c>
      <c r="I582" s="11">
        <f t="shared" si="40"/>
        <v>3</v>
      </c>
      <c r="J582" s="18">
        <f t="shared" si="41"/>
        <v>1560.0000000000002</v>
      </c>
      <c r="K582" s="19">
        <f t="shared" si="42"/>
        <v>1.368421052631579</v>
      </c>
      <c r="L582" s="20">
        <f t="shared" si="43"/>
        <v>234106.60000000003</v>
      </c>
      <c r="M582" s="9">
        <f t="shared" si="44"/>
        <v>2</v>
      </c>
      <c r="N582" s="21"/>
    </row>
    <row r="583" spans="1:21" s="13" customFormat="1" ht="12" x14ac:dyDescent="0.15">
      <c r="A583" s="13" t="s">
        <v>220</v>
      </c>
      <c r="B583" s="23" t="s">
        <v>319</v>
      </c>
      <c r="C583" s="15" t="s">
        <v>213</v>
      </c>
      <c r="D583" s="9" t="s">
        <v>93</v>
      </c>
      <c r="E583" s="16">
        <v>44099</v>
      </c>
      <c r="F583" s="12">
        <v>3.1</v>
      </c>
      <c r="G583" s="17">
        <v>44103</v>
      </c>
      <c r="H583" s="12">
        <v>3.3</v>
      </c>
      <c r="I583" s="11">
        <f t="shared" si="40"/>
        <v>3</v>
      </c>
      <c r="J583" s="18">
        <f t="shared" si="41"/>
        <v>59.999999999999922</v>
      </c>
      <c r="K583" s="19">
        <f t="shared" si="42"/>
        <v>6.4516129032257979E-2</v>
      </c>
      <c r="L583" s="20">
        <f t="shared" si="43"/>
        <v>234166.60000000003</v>
      </c>
      <c r="M583" s="9">
        <f t="shared" si="44"/>
        <v>4</v>
      </c>
      <c r="N583" s="21"/>
    </row>
    <row r="584" spans="1:21" s="13" customFormat="1" ht="12" x14ac:dyDescent="0.15">
      <c r="A584" s="13" t="s">
        <v>221</v>
      </c>
      <c r="B584" s="23" t="s">
        <v>336</v>
      </c>
      <c r="C584" s="15" t="s">
        <v>222</v>
      </c>
      <c r="D584" s="9" t="s">
        <v>223</v>
      </c>
      <c r="E584" s="16">
        <v>44104</v>
      </c>
      <c r="F584" s="12">
        <v>3.15</v>
      </c>
      <c r="G584" s="17">
        <v>44112</v>
      </c>
      <c r="H584" s="12">
        <v>3.5</v>
      </c>
      <c r="I584" s="11">
        <f t="shared" si="40"/>
        <v>3</v>
      </c>
      <c r="J584" s="18">
        <f t="shared" si="41"/>
        <v>105.00000000000003</v>
      </c>
      <c r="K584" s="19">
        <f t="shared" si="42"/>
        <v>0.11111111111111115</v>
      </c>
      <c r="L584" s="20">
        <f t="shared" si="43"/>
        <v>234271.60000000003</v>
      </c>
      <c r="M584" s="9">
        <f t="shared" si="44"/>
        <v>8</v>
      </c>
      <c r="N584" s="21"/>
    </row>
    <row r="585" spans="1:21" s="13" customFormat="1" ht="12" x14ac:dyDescent="0.15">
      <c r="A585" s="13" t="s">
        <v>224</v>
      </c>
      <c r="B585" s="23" t="s">
        <v>333</v>
      </c>
      <c r="C585" s="15" t="s">
        <v>225</v>
      </c>
      <c r="D585" s="9" t="s">
        <v>36</v>
      </c>
      <c r="E585" s="16">
        <v>44105</v>
      </c>
      <c r="F585" s="12">
        <v>3.45</v>
      </c>
      <c r="G585" s="17">
        <v>44110</v>
      </c>
      <c r="H585" s="12">
        <v>4.46</v>
      </c>
      <c r="I585" s="11">
        <f t="shared" ref="I585:I593" si="45">INT(12/F585)</f>
        <v>3</v>
      </c>
      <c r="J585" s="18">
        <f t="shared" ref="J585:J593" si="46">(H585-F585)*I585*100</f>
        <v>302.99999999999994</v>
      </c>
      <c r="K585" s="19">
        <f t="shared" ref="K585:K593" si="47">(H585-F585)/F585</f>
        <v>0.2927536231884057</v>
      </c>
      <c r="L585" s="20">
        <f t="shared" ref="L585:L605" si="48">L584+J585</f>
        <v>234574.60000000003</v>
      </c>
      <c r="M585" s="9">
        <f t="shared" ref="M585:M595" si="49">IF((G585-E585)&lt;&gt;0,G585-E585,1)</f>
        <v>5</v>
      </c>
      <c r="N585" s="21"/>
    </row>
    <row r="586" spans="1:21" s="13" customFormat="1" ht="12" x14ac:dyDescent="0.15">
      <c r="A586" s="13" t="s">
        <v>182</v>
      </c>
      <c r="B586" s="13" t="s">
        <v>275</v>
      </c>
      <c r="C586" s="15" t="s">
        <v>225</v>
      </c>
      <c r="D586" s="9" t="s">
        <v>137</v>
      </c>
      <c r="E586" s="16">
        <v>44106</v>
      </c>
      <c r="F586" s="12">
        <v>2.2599999999999998</v>
      </c>
      <c r="G586" s="17">
        <v>44110</v>
      </c>
      <c r="H586" s="12">
        <v>2.91</v>
      </c>
      <c r="I586" s="11">
        <f t="shared" si="45"/>
        <v>5</v>
      </c>
      <c r="J586" s="18">
        <f t="shared" si="46"/>
        <v>325.00000000000017</v>
      </c>
      <c r="K586" s="19">
        <f t="shared" si="47"/>
        <v>0.28761061946902672</v>
      </c>
      <c r="L586" s="20">
        <f t="shared" si="48"/>
        <v>234899.60000000003</v>
      </c>
      <c r="M586" s="9">
        <f t="shared" si="49"/>
        <v>4</v>
      </c>
      <c r="N586" s="21"/>
    </row>
    <row r="587" spans="1:21" s="13" customFormat="1" ht="12" x14ac:dyDescent="0.15">
      <c r="A587" s="27" t="s">
        <v>208</v>
      </c>
      <c r="B587" s="27" t="s">
        <v>291</v>
      </c>
      <c r="C587" s="28" t="s">
        <v>226</v>
      </c>
      <c r="D587" s="29" t="s">
        <v>77</v>
      </c>
      <c r="E587" s="30">
        <v>44106</v>
      </c>
      <c r="F587" s="31">
        <v>3.3</v>
      </c>
      <c r="G587" s="32">
        <v>44110</v>
      </c>
      <c r="H587" s="31">
        <v>4.4000000000000004</v>
      </c>
      <c r="I587" s="33">
        <f t="shared" si="45"/>
        <v>3</v>
      </c>
      <c r="J587" s="34">
        <f t="shared" si="46"/>
        <v>330.00000000000017</v>
      </c>
      <c r="K587" s="35">
        <f t="shared" si="47"/>
        <v>0.33333333333333354</v>
      </c>
      <c r="L587" s="40">
        <f t="shared" si="48"/>
        <v>235229.60000000003</v>
      </c>
      <c r="M587" s="9">
        <f t="shared" si="49"/>
        <v>4</v>
      </c>
      <c r="N587" s="37"/>
      <c r="O587" s="27"/>
      <c r="P587" s="27"/>
      <c r="Q587" s="27"/>
      <c r="R587" s="27"/>
      <c r="S587" s="27"/>
      <c r="T587" s="27"/>
      <c r="U587" s="27"/>
    </row>
    <row r="588" spans="1:21" s="13" customFormat="1" ht="12" x14ac:dyDescent="0.15">
      <c r="A588" s="13" t="s">
        <v>42</v>
      </c>
      <c r="B588" s="23" t="s">
        <v>313</v>
      </c>
      <c r="C588" s="15" t="s">
        <v>225</v>
      </c>
      <c r="D588" s="9" t="s">
        <v>57</v>
      </c>
      <c r="E588" s="16">
        <v>44106</v>
      </c>
      <c r="F588" s="12">
        <v>2.0099999999999998</v>
      </c>
      <c r="G588" s="17">
        <v>44110</v>
      </c>
      <c r="H588" s="12">
        <v>3.1</v>
      </c>
      <c r="I588" s="11">
        <f t="shared" si="45"/>
        <v>5</v>
      </c>
      <c r="J588" s="18">
        <f t="shared" si="46"/>
        <v>545.00000000000011</v>
      </c>
      <c r="K588" s="19">
        <f t="shared" si="47"/>
        <v>0.54228855721393054</v>
      </c>
      <c r="L588" s="20">
        <f t="shared" si="48"/>
        <v>235774.60000000003</v>
      </c>
      <c r="M588" s="9">
        <f t="shared" si="49"/>
        <v>4</v>
      </c>
      <c r="N588" s="21"/>
    </row>
    <row r="589" spans="1:21" s="13" customFormat="1" ht="12" x14ac:dyDescent="0.15">
      <c r="A589" s="13" t="s">
        <v>206</v>
      </c>
      <c r="B589" s="23" t="s">
        <v>324</v>
      </c>
      <c r="C589" s="15" t="s">
        <v>222</v>
      </c>
      <c r="D589" s="9" t="s">
        <v>18</v>
      </c>
      <c r="E589" s="16">
        <v>44110</v>
      </c>
      <c r="F589" s="12">
        <v>3.58</v>
      </c>
      <c r="G589" s="17">
        <v>44112</v>
      </c>
      <c r="H589" s="12">
        <v>3.31</v>
      </c>
      <c r="I589" s="11">
        <f t="shared" si="45"/>
        <v>3</v>
      </c>
      <c r="J589" s="18">
        <f t="shared" si="46"/>
        <v>-81</v>
      </c>
      <c r="K589" s="19">
        <f t="shared" si="47"/>
        <v>-7.5418994413407825E-2</v>
      </c>
      <c r="L589" s="20">
        <f t="shared" si="48"/>
        <v>235693.60000000003</v>
      </c>
      <c r="M589" s="9">
        <f t="shared" si="49"/>
        <v>2</v>
      </c>
      <c r="N589" s="21"/>
    </row>
    <row r="590" spans="1:21" s="13" customFormat="1" ht="12" x14ac:dyDescent="0.15">
      <c r="A590" s="13" t="s">
        <v>39</v>
      </c>
      <c r="B590" s="23" t="s">
        <v>307</v>
      </c>
      <c r="C590" s="15" t="s">
        <v>225</v>
      </c>
      <c r="D590" s="9" t="s">
        <v>65</v>
      </c>
      <c r="E590" s="16">
        <v>44113</v>
      </c>
      <c r="F590" s="12">
        <v>1.99</v>
      </c>
      <c r="G590" s="17">
        <v>44119</v>
      </c>
      <c r="H590" s="12">
        <v>4.05</v>
      </c>
      <c r="I590" s="11">
        <f t="shared" si="45"/>
        <v>6</v>
      </c>
      <c r="J590" s="18">
        <f t="shared" si="46"/>
        <v>1235.9999999999998</v>
      </c>
      <c r="K590" s="19">
        <f t="shared" si="47"/>
        <v>1.0351758793969847</v>
      </c>
      <c r="L590" s="20">
        <f t="shared" si="48"/>
        <v>236929.60000000003</v>
      </c>
      <c r="M590" s="9">
        <f t="shared" si="49"/>
        <v>6</v>
      </c>
      <c r="N590" s="21"/>
    </row>
    <row r="591" spans="1:21" s="13" customFormat="1" ht="12" x14ac:dyDescent="0.15">
      <c r="A591" s="13" t="s">
        <v>46</v>
      </c>
      <c r="B591" s="23" t="s">
        <v>314</v>
      </c>
      <c r="C591" s="15" t="s">
        <v>222</v>
      </c>
      <c r="D591" s="9" t="s">
        <v>227</v>
      </c>
      <c r="E591" s="16">
        <v>44113</v>
      </c>
      <c r="F591" s="12">
        <v>3.3</v>
      </c>
      <c r="G591" s="17">
        <v>44116</v>
      </c>
      <c r="H591" s="12">
        <v>4.5999999999999996</v>
      </c>
      <c r="I591" s="11">
        <f t="shared" si="45"/>
        <v>3</v>
      </c>
      <c r="J591" s="18">
        <f t="shared" si="46"/>
        <v>389.99999999999994</v>
      </c>
      <c r="K591" s="19">
        <f t="shared" si="47"/>
        <v>0.39393939393939392</v>
      </c>
      <c r="L591" s="20">
        <f t="shared" si="48"/>
        <v>237319.60000000003</v>
      </c>
      <c r="M591" s="9">
        <f t="shared" si="49"/>
        <v>3</v>
      </c>
      <c r="N591" s="21"/>
    </row>
    <row r="592" spans="1:21" s="13" customFormat="1" ht="12" x14ac:dyDescent="0.15">
      <c r="A592" s="13" t="s">
        <v>208</v>
      </c>
      <c r="B592" s="13" t="s">
        <v>291</v>
      </c>
      <c r="C592" s="15" t="s">
        <v>222</v>
      </c>
      <c r="D592" s="9" t="s">
        <v>62</v>
      </c>
      <c r="E592" s="16">
        <v>44119</v>
      </c>
      <c r="F592" s="12">
        <v>4.25</v>
      </c>
      <c r="G592" s="17">
        <v>44120</v>
      </c>
      <c r="H592" s="12">
        <v>7.35</v>
      </c>
      <c r="I592" s="11">
        <f t="shared" si="45"/>
        <v>2</v>
      </c>
      <c r="J592" s="18">
        <f t="shared" si="46"/>
        <v>619.99999999999989</v>
      </c>
      <c r="K592" s="19">
        <f t="shared" si="47"/>
        <v>0.72941176470588232</v>
      </c>
      <c r="L592" s="20">
        <f t="shared" si="48"/>
        <v>237939.60000000003</v>
      </c>
      <c r="M592" s="9">
        <f t="shared" si="49"/>
        <v>1</v>
      </c>
      <c r="N592" s="21"/>
    </row>
    <row r="593" spans="1:16" s="13" customFormat="1" ht="12" x14ac:dyDescent="0.15">
      <c r="A593" s="23" t="s">
        <v>260</v>
      </c>
      <c r="B593" s="23" t="s">
        <v>335</v>
      </c>
      <c r="C593" s="15" t="s">
        <v>222</v>
      </c>
      <c r="D593" s="9" t="s">
        <v>241</v>
      </c>
      <c r="E593" s="16">
        <v>44120</v>
      </c>
      <c r="F593" s="12">
        <v>2.58</v>
      </c>
      <c r="G593" s="25">
        <v>44125</v>
      </c>
      <c r="H593" s="12">
        <v>3.3</v>
      </c>
      <c r="I593" s="11">
        <f t="shared" si="45"/>
        <v>4</v>
      </c>
      <c r="J593" s="18">
        <f t="shared" si="46"/>
        <v>287.99999999999989</v>
      </c>
      <c r="K593" s="19">
        <f t="shared" si="47"/>
        <v>0.27906976744186035</v>
      </c>
      <c r="L593" s="20">
        <f t="shared" si="48"/>
        <v>238227.60000000003</v>
      </c>
      <c r="M593" s="9">
        <f t="shared" si="49"/>
        <v>5</v>
      </c>
      <c r="N593" s="38"/>
      <c r="P593" s="39"/>
    </row>
    <row r="594" spans="1:16" s="13" customFormat="1" ht="12" x14ac:dyDescent="0.15">
      <c r="A594" s="23" t="s">
        <v>42</v>
      </c>
      <c r="B594" s="23" t="s">
        <v>313</v>
      </c>
      <c r="C594" s="15" t="s">
        <v>357</v>
      </c>
      <c r="D594" s="9" t="s">
        <v>358</v>
      </c>
      <c r="E594" s="16">
        <v>44146</v>
      </c>
      <c r="F594" s="12">
        <v>3.3</v>
      </c>
      <c r="G594" s="25">
        <v>44151</v>
      </c>
      <c r="H594" s="12">
        <v>4.04</v>
      </c>
      <c r="I594" s="11">
        <f t="shared" ref="I594:I614" si="50">INT(12/F594)</f>
        <v>3</v>
      </c>
      <c r="J594" s="18">
        <f t="shared" ref="J594:J605" si="51">(H594-F594)*I594*100</f>
        <v>222.00000000000006</v>
      </c>
      <c r="K594" s="19">
        <f t="shared" ref="K594:K605" si="52">(H594-F594)/F594</f>
        <v>0.22424242424242433</v>
      </c>
      <c r="L594" s="20">
        <f t="shared" si="48"/>
        <v>238449.60000000003</v>
      </c>
      <c r="M594" s="9">
        <f t="shared" si="49"/>
        <v>5</v>
      </c>
      <c r="N594" s="38"/>
      <c r="P594" s="39"/>
    </row>
    <row r="595" spans="1:16" s="13" customFormat="1" ht="12" x14ac:dyDescent="0.15">
      <c r="A595" s="23" t="s">
        <v>211</v>
      </c>
      <c r="B595" s="23" t="s">
        <v>283</v>
      </c>
      <c r="C595" s="15" t="s">
        <v>356</v>
      </c>
      <c r="D595" s="9" t="s">
        <v>52</v>
      </c>
      <c r="E595" s="16">
        <v>44147</v>
      </c>
      <c r="F595" s="12">
        <v>3.55</v>
      </c>
      <c r="G595" s="25">
        <v>44148</v>
      </c>
      <c r="H595" s="12">
        <v>5</v>
      </c>
      <c r="I595" s="11">
        <f t="shared" si="50"/>
        <v>3</v>
      </c>
      <c r="J595" s="18">
        <f t="shared" si="51"/>
        <v>435.00000000000006</v>
      </c>
      <c r="K595" s="19">
        <f t="shared" si="52"/>
        <v>0.40845070422535218</v>
      </c>
      <c r="L595" s="20">
        <f t="shared" si="48"/>
        <v>238884.60000000003</v>
      </c>
      <c r="M595" s="9">
        <f t="shared" si="49"/>
        <v>1</v>
      </c>
      <c r="N595" s="38"/>
      <c r="P595" s="39"/>
    </row>
    <row r="596" spans="1:16" s="13" customFormat="1" ht="12" x14ac:dyDescent="0.15">
      <c r="A596" s="23" t="s">
        <v>210</v>
      </c>
      <c r="B596" s="23" t="s">
        <v>303</v>
      </c>
      <c r="C596" s="15" t="s">
        <v>356</v>
      </c>
      <c r="D596" s="9" t="s">
        <v>204</v>
      </c>
      <c r="E596" s="16">
        <v>44148</v>
      </c>
      <c r="F596" s="12">
        <v>2.5499999999999998</v>
      </c>
      <c r="G596" s="25">
        <v>44148</v>
      </c>
      <c r="H596" s="12">
        <v>3.35</v>
      </c>
      <c r="I596" s="11">
        <f t="shared" si="50"/>
        <v>4</v>
      </c>
      <c r="J596" s="18">
        <f t="shared" si="51"/>
        <v>320.00000000000011</v>
      </c>
      <c r="K596" s="19">
        <f t="shared" si="52"/>
        <v>0.31372549019607854</v>
      </c>
      <c r="L596" s="20">
        <f t="shared" si="48"/>
        <v>239204.60000000003</v>
      </c>
      <c r="M596" s="9">
        <f t="shared" ref="M596:M606" si="53">IF((G596-E596)&lt;&gt;0,G596-E596,1)</f>
        <v>1</v>
      </c>
      <c r="N596" s="38"/>
      <c r="P596" s="39"/>
    </row>
    <row r="597" spans="1:16" s="13" customFormat="1" ht="12" x14ac:dyDescent="0.15">
      <c r="A597" s="23" t="s">
        <v>172</v>
      </c>
      <c r="B597" s="23" t="s">
        <v>296</v>
      </c>
      <c r="C597" s="15" t="s">
        <v>356</v>
      </c>
      <c r="D597" s="9" t="s">
        <v>67</v>
      </c>
      <c r="E597" s="16">
        <v>44152</v>
      </c>
      <c r="F597" s="12">
        <v>2.46</v>
      </c>
      <c r="G597" s="25">
        <v>44158</v>
      </c>
      <c r="H597" s="12">
        <v>1.1499999999999999</v>
      </c>
      <c r="I597" s="11">
        <f t="shared" si="50"/>
        <v>4</v>
      </c>
      <c r="J597" s="18">
        <f t="shared" si="51"/>
        <v>-524</v>
      </c>
      <c r="K597" s="19">
        <f t="shared" si="52"/>
        <v>-0.5325203252032521</v>
      </c>
      <c r="L597" s="20">
        <f t="shared" si="48"/>
        <v>238680.60000000003</v>
      </c>
      <c r="M597" s="9">
        <f t="shared" si="53"/>
        <v>6</v>
      </c>
      <c r="N597" s="38"/>
      <c r="P597" s="39"/>
    </row>
    <row r="598" spans="1:16" s="13" customFormat="1" ht="12" x14ac:dyDescent="0.15">
      <c r="A598" s="23" t="s">
        <v>233</v>
      </c>
      <c r="B598" s="23" t="s">
        <v>306</v>
      </c>
      <c r="C598" s="15" t="s">
        <v>356</v>
      </c>
      <c r="D598" s="9" t="s">
        <v>88</v>
      </c>
      <c r="E598" s="16">
        <v>44154</v>
      </c>
      <c r="F598" s="12">
        <v>3.9</v>
      </c>
      <c r="G598" s="25">
        <v>44159</v>
      </c>
      <c r="H598" s="12">
        <v>5.72</v>
      </c>
      <c r="I598" s="11">
        <f t="shared" si="50"/>
        <v>3</v>
      </c>
      <c r="J598" s="18">
        <f t="shared" si="51"/>
        <v>545.99999999999989</v>
      </c>
      <c r="K598" s="19">
        <f t="shared" si="52"/>
        <v>0.46666666666666662</v>
      </c>
      <c r="L598" s="20">
        <f t="shared" si="48"/>
        <v>239226.60000000003</v>
      </c>
      <c r="M598" s="9">
        <f t="shared" si="53"/>
        <v>5</v>
      </c>
      <c r="N598" s="38"/>
      <c r="P598" s="39"/>
    </row>
    <row r="599" spans="1:16" s="13" customFormat="1" ht="12" x14ac:dyDescent="0.15">
      <c r="A599" s="23" t="s">
        <v>42</v>
      </c>
      <c r="B599" s="23" t="s">
        <v>313</v>
      </c>
      <c r="C599" s="15" t="s">
        <v>356</v>
      </c>
      <c r="D599" s="9" t="s">
        <v>364</v>
      </c>
      <c r="E599" s="16">
        <v>44165</v>
      </c>
      <c r="F599" s="12">
        <v>3.65</v>
      </c>
      <c r="G599" s="25">
        <v>44166</v>
      </c>
      <c r="H599" s="12">
        <v>5.05</v>
      </c>
      <c r="I599" s="11">
        <f t="shared" si="50"/>
        <v>3</v>
      </c>
      <c r="J599" s="18">
        <f t="shared" si="51"/>
        <v>419.99999999999994</v>
      </c>
      <c r="K599" s="19">
        <f t="shared" si="52"/>
        <v>0.38356164383561642</v>
      </c>
      <c r="L599" s="20">
        <f t="shared" si="48"/>
        <v>239646.60000000003</v>
      </c>
      <c r="M599" s="9">
        <f t="shared" si="53"/>
        <v>1</v>
      </c>
      <c r="N599" s="38"/>
      <c r="P599" s="39"/>
    </row>
    <row r="600" spans="1:16" s="13" customFormat="1" ht="12" x14ac:dyDescent="0.15">
      <c r="A600" s="23" t="s">
        <v>211</v>
      </c>
      <c r="B600" s="23" t="s">
        <v>283</v>
      </c>
      <c r="C600" s="15" t="s">
        <v>365</v>
      </c>
      <c r="D600" s="9" t="s">
        <v>366</v>
      </c>
      <c r="E600" s="16">
        <v>44165</v>
      </c>
      <c r="F600" s="12">
        <v>3.8</v>
      </c>
      <c r="G600" s="25">
        <v>44169</v>
      </c>
      <c r="H600" s="12">
        <v>5.61</v>
      </c>
      <c r="I600" s="11">
        <f t="shared" si="50"/>
        <v>3</v>
      </c>
      <c r="J600" s="18">
        <f t="shared" si="51"/>
        <v>543.00000000000011</v>
      </c>
      <c r="K600" s="19">
        <f t="shared" si="52"/>
        <v>0.47631578947368436</v>
      </c>
      <c r="L600" s="20">
        <f t="shared" si="48"/>
        <v>240189.60000000003</v>
      </c>
      <c r="M600" s="9">
        <f t="shared" si="53"/>
        <v>4</v>
      </c>
      <c r="N600" s="38"/>
      <c r="P600" s="39"/>
    </row>
    <row r="601" spans="1:16" s="13" customFormat="1" ht="12" x14ac:dyDescent="0.15">
      <c r="A601" s="23" t="s">
        <v>219</v>
      </c>
      <c r="B601" s="23" t="s">
        <v>320</v>
      </c>
      <c r="C601" s="15" t="s">
        <v>367</v>
      </c>
      <c r="D601" s="9" t="s">
        <v>26</v>
      </c>
      <c r="E601" s="16">
        <v>44173</v>
      </c>
      <c r="F601" s="12">
        <v>3.8</v>
      </c>
      <c r="G601" s="25">
        <v>44175</v>
      </c>
      <c r="H601" s="12">
        <v>5.5</v>
      </c>
      <c r="I601" s="11">
        <f t="shared" si="50"/>
        <v>3</v>
      </c>
      <c r="J601" s="18">
        <f t="shared" si="51"/>
        <v>510.00000000000006</v>
      </c>
      <c r="K601" s="19">
        <f t="shared" si="52"/>
        <v>0.44736842105263164</v>
      </c>
      <c r="L601" s="20">
        <f t="shared" si="48"/>
        <v>240699.60000000003</v>
      </c>
      <c r="M601" s="9">
        <f t="shared" si="53"/>
        <v>2</v>
      </c>
      <c r="N601" s="38"/>
      <c r="P601" s="39"/>
    </row>
    <row r="602" spans="1:16" s="13" customFormat="1" ht="12" x14ac:dyDescent="0.15">
      <c r="A602" s="23" t="s">
        <v>219</v>
      </c>
      <c r="B602" s="23" t="s">
        <v>320</v>
      </c>
      <c r="C602" s="15" t="s">
        <v>367</v>
      </c>
      <c r="D602" s="9" t="s">
        <v>81</v>
      </c>
      <c r="E602" s="16">
        <v>44181</v>
      </c>
      <c r="F602" s="12">
        <v>2.19</v>
      </c>
      <c r="G602" s="25">
        <v>44195</v>
      </c>
      <c r="H602" s="12">
        <v>2.65</v>
      </c>
      <c r="I602" s="11">
        <f t="shared" si="50"/>
        <v>5</v>
      </c>
      <c r="J602" s="18">
        <f t="shared" si="51"/>
        <v>229.99999999999997</v>
      </c>
      <c r="K602" s="19">
        <f t="shared" si="52"/>
        <v>0.21004566210045661</v>
      </c>
      <c r="L602" s="20">
        <f t="shared" si="48"/>
        <v>240929.60000000003</v>
      </c>
      <c r="M602" s="9">
        <f t="shared" si="53"/>
        <v>14</v>
      </c>
      <c r="N602" s="38"/>
      <c r="P602" s="39"/>
    </row>
    <row r="603" spans="1:16" s="13" customFormat="1" ht="12" x14ac:dyDescent="0.15">
      <c r="A603" s="23" t="s">
        <v>42</v>
      </c>
      <c r="B603" s="23" t="s">
        <v>313</v>
      </c>
      <c r="C603" s="15" t="s">
        <v>367</v>
      </c>
      <c r="D603" s="9" t="s">
        <v>368</v>
      </c>
      <c r="E603" s="30">
        <v>44189</v>
      </c>
      <c r="F603" s="12">
        <v>3.35</v>
      </c>
      <c r="G603" s="25">
        <v>44200</v>
      </c>
      <c r="H603" s="12">
        <v>1.6</v>
      </c>
      <c r="I603" s="11">
        <f t="shared" si="50"/>
        <v>3</v>
      </c>
      <c r="J603" s="18">
        <f t="shared" si="51"/>
        <v>-525</v>
      </c>
      <c r="K603" s="19">
        <f t="shared" si="52"/>
        <v>-0.52238805970149249</v>
      </c>
      <c r="L603" s="20">
        <f t="shared" si="48"/>
        <v>240404.60000000003</v>
      </c>
      <c r="M603" s="9">
        <f t="shared" si="53"/>
        <v>11</v>
      </c>
      <c r="N603" s="38"/>
      <c r="P603" s="39"/>
    </row>
    <row r="604" spans="1:16" s="13" customFormat="1" ht="12" x14ac:dyDescent="0.15">
      <c r="A604" s="23" t="s">
        <v>135</v>
      </c>
      <c r="B604" s="23" t="s">
        <v>326</v>
      </c>
      <c r="C604" s="15" t="s">
        <v>369</v>
      </c>
      <c r="D604" s="9" t="s">
        <v>53</v>
      </c>
      <c r="E604" s="30">
        <v>44208</v>
      </c>
      <c r="F604" s="12">
        <v>1.7</v>
      </c>
      <c r="G604" s="25">
        <v>44221</v>
      </c>
      <c r="H604" s="12">
        <v>0.5</v>
      </c>
      <c r="I604" s="11">
        <f t="shared" si="50"/>
        <v>7</v>
      </c>
      <c r="J604" s="18">
        <f t="shared" si="51"/>
        <v>-840</v>
      </c>
      <c r="K604" s="19">
        <f t="shared" si="52"/>
        <v>-0.70588235294117652</v>
      </c>
      <c r="L604" s="20">
        <f t="shared" si="48"/>
        <v>239564.60000000003</v>
      </c>
      <c r="M604" s="9">
        <f t="shared" si="53"/>
        <v>13</v>
      </c>
      <c r="N604" s="38"/>
      <c r="P604" s="39"/>
    </row>
    <row r="605" spans="1:16" s="13" customFormat="1" ht="12" x14ac:dyDescent="0.15">
      <c r="A605" s="23" t="s">
        <v>208</v>
      </c>
      <c r="B605" s="23" t="s">
        <v>291</v>
      </c>
      <c r="C605" s="15" t="s">
        <v>369</v>
      </c>
      <c r="D605" s="9" t="s">
        <v>370</v>
      </c>
      <c r="E605" s="30">
        <v>44216</v>
      </c>
      <c r="F605" s="12">
        <v>3.75</v>
      </c>
      <c r="G605" s="25">
        <v>44230</v>
      </c>
      <c r="H605" s="12">
        <v>0.7</v>
      </c>
      <c r="I605" s="11">
        <f t="shared" si="50"/>
        <v>3</v>
      </c>
      <c r="J605" s="18">
        <f t="shared" si="51"/>
        <v>-914.99999999999989</v>
      </c>
      <c r="K605" s="19">
        <f t="shared" si="52"/>
        <v>-0.81333333333333324</v>
      </c>
      <c r="L605" s="20">
        <f t="shared" si="48"/>
        <v>238649.60000000003</v>
      </c>
      <c r="M605" s="9">
        <f t="shared" si="53"/>
        <v>14</v>
      </c>
      <c r="N605" s="38"/>
      <c r="P605" s="39"/>
    </row>
    <row r="606" spans="1:16" s="13" customFormat="1" ht="12" x14ac:dyDescent="0.15">
      <c r="A606" s="23" t="s">
        <v>371</v>
      </c>
      <c r="B606" s="23" t="s">
        <v>373</v>
      </c>
      <c r="C606" s="15" t="s">
        <v>369</v>
      </c>
      <c r="D606" s="9" t="s">
        <v>372</v>
      </c>
      <c r="E606" s="30">
        <v>44224</v>
      </c>
      <c r="F606" s="12">
        <v>4.4000000000000004</v>
      </c>
      <c r="G606" s="25">
        <v>44232</v>
      </c>
      <c r="H606" s="12">
        <v>7.1</v>
      </c>
      <c r="I606" s="11">
        <f t="shared" si="50"/>
        <v>2</v>
      </c>
      <c r="J606" s="18">
        <f t="shared" ref="J606" si="54">(H606-F606)*I606*100</f>
        <v>539.99999999999989</v>
      </c>
      <c r="K606" s="19">
        <f t="shared" ref="K606" si="55">(H606-F606)/F606</f>
        <v>0.61363636363636342</v>
      </c>
      <c r="L606" s="20">
        <f t="shared" ref="L606" si="56">L605+J606</f>
        <v>239189.60000000003</v>
      </c>
      <c r="M606" s="9">
        <f t="shared" si="53"/>
        <v>8</v>
      </c>
      <c r="N606" s="38"/>
      <c r="P606" s="39"/>
    </row>
    <row r="607" spans="1:16" s="13" customFormat="1" ht="12" x14ac:dyDescent="0.15">
      <c r="A607" s="23" t="s">
        <v>186</v>
      </c>
      <c r="B607" s="23" t="s">
        <v>271</v>
      </c>
      <c r="C607" s="15" t="s">
        <v>369</v>
      </c>
      <c r="D607" s="9" t="s">
        <v>86</v>
      </c>
      <c r="E607" s="30">
        <v>44224</v>
      </c>
      <c r="F607" s="12">
        <v>3.45</v>
      </c>
      <c r="G607" s="25">
        <v>44230</v>
      </c>
      <c r="H607" s="12">
        <v>0.61</v>
      </c>
      <c r="I607" s="11">
        <f t="shared" si="50"/>
        <v>3</v>
      </c>
      <c r="J607" s="18">
        <f t="shared" ref="J607:J614" si="57">(H607-F607)*I607*100</f>
        <v>-852.00000000000011</v>
      </c>
      <c r="K607" s="19">
        <f t="shared" ref="K607:K614" si="58">(H607-F607)/F607</f>
        <v>-0.82318840579710151</v>
      </c>
      <c r="L607" s="20">
        <f t="shared" ref="L607:L613" si="59">L606+J607</f>
        <v>238337.60000000003</v>
      </c>
      <c r="M607" s="9">
        <f t="shared" ref="M607:M613" si="60">IF((G607-E607)&lt;&gt;0,G607-E607,1)</f>
        <v>6</v>
      </c>
      <c r="N607" s="38"/>
      <c r="P607" s="39"/>
    </row>
    <row r="608" spans="1:16" s="13" customFormat="1" ht="12" x14ac:dyDescent="0.15">
      <c r="A608" s="23" t="s">
        <v>374</v>
      </c>
      <c r="B608" s="23" t="s">
        <v>375</v>
      </c>
      <c r="C608" s="15" t="s">
        <v>369</v>
      </c>
      <c r="D608" s="9" t="s">
        <v>84</v>
      </c>
      <c r="E608" s="30">
        <v>44238</v>
      </c>
      <c r="F608" s="12">
        <v>3.5</v>
      </c>
      <c r="G608" s="25">
        <v>44243</v>
      </c>
      <c r="H608" s="12">
        <v>4.75</v>
      </c>
      <c r="I608" s="11">
        <f t="shared" si="50"/>
        <v>3</v>
      </c>
      <c r="J608" s="18">
        <f t="shared" si="57"/>
        <v>375</v>
      </c>
      <c r="K608" s="19">
        <f t="shared" si="58"/>
        <v>0.35714285714285715</v>
      </c>
      <c r="L608" s="20">
        <f t="shared" si="59"/>
        <v>238712.60000000003</v>
      </c>
      <c r="M608" s="9">
        <f t="shared" si="60"/>
        <v>5</v>
      </c>
      <c r="N608" s="38"/>
      <c r="P608" s="39"/>
    </row>
    <row r="609" spans="1:16" s="13" customFormat="1" ht="12" x14ac:dyDescent="0.15">
      <c r="A609" s="23" t="s">
        <v>201</v>
      </c>
      <c r="B609" s="23" t="s">
        <v>301</v>
      </c>
      <c r="C609" s="15" t="s">
        <v>376</v>
      </c>
      <c r="D609" s="9" t="s">
        <v>114</v>
      </c>
      <c r="E609" s="30">
        <v>44237</v>
      </c>
      <c r="F609" s="12">
        <v>4.2</v>
      </c>
      <c r="G609" s="25">
        <v>44251</v>
      </c>
      <c r="H609" s="12">
        <v>0.33</v>
      </c>
      <c r="I609" s="11">
        <f t="shared" si="50"/>
        <v>2</v>
      </c>
      <c r="J609" s="18">
        <f t="shared" si="57"/>
        <v>-774</v>
      </c>
      <c r="K609" s="19">
        <f t="shared" si="58"/>
        <v>-0.92142857142857137</v>
      </c>
      <c r="L609" s="20">
        <f t="shared" si="59"/>
        <v>237938.60000000003</v>
      </c>
      <c r="M609" s="9">
        <f t="shared" si="60"/>
        <v>14</v>
      </c>
      <c r="N609" s="38"/>
      <c r="P609" s="39"/>
    </row>
    <row r="610" spans="1:16" s="13" customFormat="1" ht="12" x14ac:dyDescent="0.15">
      <c r="A610" s="23" t="s">
        <v>377</v>
      </c>
      <c r="B610" s="23" t="s">
        <v>378</v>
      </c>
      <c r="C610" s="15" t="s">
        <v>376</v>
      </c>
      <c r="D610" s="9" t="s">
        <v>379</v>
      </c>
      <c r="E610" s="30">
        <v>44256</v>
      </c>
      <c r="F610" s="12">
        <v>4.5</v>
      </c>
      <c r="G610" s="25">
        <v>44257</v>
      </c>
      <c r="H610" s="12">
        <v>6.2</v>
      </c>
      <c r="I610" s="11">
        <f t="shared" si="50"/>
        <v>2</v>
      </c>
      <c r="J610" s="18">
        <f t="shared" si="57"/>
        <v>340.00000000000006</v>
      </c>
      <c r="K610" s="19">
        <f t="shared" si="58"/>
        <v>0.37777777777777782</v>
      </c>
      <c r="L610" s="20">
        <f t="shared" si="59"/>
        <v>238278.60000000003</v>
      </c>
      <c r="M610" s="9">
        <f t="shared" si="60"/>
        <v>1</v>
      </c>
      <c r="N610" s="38"/>
      <c r="P610" s="39"/>
    </row>
    <row r="611" spans="1:16" s="13" customFormat="1" ht="12" x14ac:dyDescent="0.15">
      <c r="A611" s="23" t="s">
        <v>27</v>
      </c>
      <c r="B611" s="23" t="s">
        <v>311</v>
      </c>
      <c r="C611" s="15" t="s">
        <v>376</v>
      </c>
      <c r="D611" s="9" t="s">
        <v>14</v>
      </c>
      <c r="E611" s="30">
        <v>44244</v>
      </c>
      <c r="F611" s="12">
        <v>3.74</v>
      </c>
      <c r="G611" s="25">
        <v>44257</v>
      </c>
      <c r="H611" s="12">
        <v>0.66</v>
      </c>
      <c r="I611" s="11">
        <f t="shared" si="50"/>
        <v>3</v>
      </c>
      <c r="J611" s="18">
        <f t="shared" si="57"/>
        <v>-924</v>
      </c>
      <c r="K611" s="19">
        <f t="shared" si="58"/>
        <v>-0.82352941176470584</v>
      </c>
      <c r="L611" s="20">
        <f t="shared" si="59"/>
        <v>237354.60000000003</v>
      </c>
      <c r="M611" s="9">
        <f t="shared" si="60"/>
        <v>13</v>
      </c>
      <c r="N611" s="38"/>
      <c r="P611" s="39"/>
    </row>
    <row r="612" spans="1:16" s="13" customFormat="1" ht="12" x14ac:dyDescent="0.15">
      <c r="A612" s="23" t="s">
        <v>380</v>
      </c>
      <c r="B612" s="23" t="s">
        <v>381</v>
      </c>
      <c r="C612" s="15" t="s">
        <v>382</v>
      </c>
      <c r="D612" s="9" t="s">
        <v>383</v>
      </c>
      <c r="E612" s="30">
        <v>44257</v>
      </c>
      <c r="F612" s="12">
        <v>2.95</v>
      </c>
      <c r="G612" s="25">
        <v>44267</v>
      </c>
      <c r="H612" s="12">
        <v>3.15</v>
      </c>
      <c r="I612" s="11">
        <f t="shared" si="50"/>
        <v>4</v>
      </c>
      <c r="J612" s="18">
        <f t="shared" si="57"/>
        <v>79.999999999999886</v>
      </c>
      <c r="K612" s="19">
        <f t="shared" si="58"/>
        <v>6.7796610169491428E-2</v>
      </c>
      <c r="L612" s="20">
        <f t="shared" si="59"/>
        <v>237434.60000000003</v>
      </c>
      <c r="M612" s="9">
        <f t="shared" si="60"/>
        <v>10</v>
      </c>
      <c r="N612" s="38"/>
      <c r="P612" s="39"/>
    </row>
    <row r="613" spans="1:16" s="13" customFormat="1" ht="12" x14ac:dyDescent="0.15">
      <c r="A613" s="23" t="s">
        <v>234</v>
      </c>
      <c r="B613" s="23" t="s">
        <v>279</v>
      </c>
      <c r="C613" s="15" t="s">
        <v>384</v>
      </c>
      <c r="D613" s="9" t="s">
        <v>67</v>
      </c>
      <c r="E613" s="30">
        <v>44266</v>
      </c>
      <c r="F613" s="12">
        <v>4.25</v>
      </c>
      <c r="G613" s="25">
        <v>44267</v>
      </c>
      <c r="H613" s="12">
        <v>5.8</v>
      </c>
      <c r="I613" s="11">
        <f t="shared" si="50"/>
        <v>2</v>
      </c>
      <c r="J613" s="18">
        <f t="shared" si="57"/>
        <v>309.99999999999994</v>
      </c>
      <c r="K613" s="19">
        <f t="shared" si="58"/>
        <v>0.36470588235294116</v>
      </c>
      <c r="L613" s="20">
        <f t="shared" si="59"/>
        <v>237744.60000000003</v>
      </c>
      <c r="M613" s="9">
        <f t="shared" si="60"/>
        <v>1</v>
      </c>
      <c r="N613" s="38"/>
      <c r="P613" s="39"/>
    </row>
    <row r="614" spans="1:16" s="13" customFormat="1" ht="12" x14ac:dyDescent="0.15">
      <c r="A614" s="23" t="s">
        <v>234</v>
      </c>
      <c r="B614" s="23" t="s">
        <v>279</v>
      </c>
      <c r="C614" s="15" t="s">
        <v>384</v>
      </c>
      <c r="D614" s="9" t="s">
        <v>86</v>
      </c>
      <c r="E614" s="30">
        <v>44271</v>
      </c>
      <c r="F614" s="12">
        <v>4.07</v>
      </c>
      <c r="G614" s="25">
        <v>44278</v>
      </c>
      <c r="H614" s="12">
        <v>1.1499999999999999</v>
      </c>
      <c r="I614" s="11">
        <f t="shared" si="50"/>
        <v>2</v>
      </c>
      <c r="J614" s="18">
        <f t="shared" si="57"/>
        <v>-584.00000000000011</v>
      </c>
      <c r="K614" s="19">
        <f t="shared" si="58"/>
        <v>-0.71744471744471749</v>
      </c>
      <c r="L614" s="20">
        <f t="shared" ref="L614:L616" si="61">L613+J614</f>
        <v>237160.60000000003</v>
      </c>
      <c r="M614" s="9">
        <f t="shared" ref="M614:M616" si="62">IF((G614-E614)&lt;&gt;0,G614-E614,1)</f>
        <v>7</v>
      </c>
      <c r="N614" s="38"/>
      <c r="P614" s="39"/>
    </row>
    <row r="615" spans="1:16" s="13" customFormat="1" ht="12" x14ac:dyDescent="0.15">
      <c r="A615" s="13" t="s">
        <v>41</v>
      </c>
      <c r="B615" s="13" t="s">
        <v>316</v>
      </c>
      <c r="C615" s="15" t="s">
        <v>385</v>
      </c>
      <c r="D615" s="9" t="s">
        <v>45</v>
      </c>
      <c r="E615" s="16">
        <v>44287</v>
      </c>
      <c r="F615" s="12">
        <v>3.35</v>
      </c>
      <c r="G615" s="17">
        <v>44291</v>
      </c>
      <c r="H615" s="12">
        <v>4.3</v>
      </c>
      <c r="I615" s="11">
        <f t="shared" ref="I615:I621" si="63">INT(12/F615)</f>
        <v>3</v>
      </c>
      <c r="J615" s="18">
        <f t="shared" ref="J615:J616" si="64">(H615-F615)*I615*100</f>
        <v>284.99999999999994</v>
      </c>
      <c r="K615" s="19">
        <f t="shared" ref="K615:K616" si="65">(H615-F615)/F615</f>
        <v>0.28358208955223874</v>
      </c>
      <c r="L615" s="20">
        <f t="shared" si="61"/>
        <v>237445.60000000003</v>
      </c>
      <c r="M615" s="9">
        <f t="shared" si="62"/>
        <v>4</v>
      </c>
      <c r="N615" s="21"/>
    </row>
    <row r="616" spans="1:16" s="13" customFormat="1" ht="12" x14ac:dyDescent="0.15">
      <c r="A616" s="13" t="s">
        <v>230</v>
      </c>
      <c r="B616" s="13" t="s">
        <v>282</v>
      </c>
      <c r="C616" s="15" t="s">
        <v>385</v>
      </c>
      <c r="D616" s="9" t="s">
        <v>33</v>
      </c>
      <c r="E616" s="16">
        <v>44292</v>
      </c>
      <c r="F616" s="12">
        <v>2.2999999999999998</v>
      </c>
      <c r="G616" s="17">
        <v>44301</v>
      </c>
      <c r="H616" s="12">
        <v>1.18</v>
      </c>
      <c r="I616" s="11">
        <f t="shared" si="63"/>
        <v>5</v>
      </c>
      <c r="J616" s="18">
        <f t="shared" si="64"/>
        <v>-560</v>
      </c>
      <c r="K616" s="19">
        <f t="shared" si="65"/>
        <v>-0.4869565217391304</v>
      </c>
      <c r="L616" s="20">
        <f t="shared" si="61"/>
        <v>236885.60000000003</v>
      </c>
      <c r="M616" s="9">
        <f t="shared" si="62"/>
        <v>9</v>
      </c>
      <c r="N616" s="21"/>
    </row>
    <row r="617" spans="1:16" s="13" customFormat="1" ht="12" x14ac:dyDescent="0.15">
      <c r="A617" s="13" t="s">
        <v>221</v>
      </c>
      <c r="B617" s="13" t="s">
        <v>336</v>
      </c>
      <c r="C617" s="15" t="s">
        <v>385</v>
      </c>
      <c r="D617" s="9" t="s">
        <v>84</v>
      </c>
      <c r="E617" s="16">
        <v>44298</v>
      </c>
      <c r="F617" s="12">
        <v>4</v>
      </c>
      <c r="G617" s="17">
        <v>44308</v>
      </c>
      <c r="H617" s="12">
        <v>1.88</v>
      </c>
      <c r="I617" s="11">
        <f t="shared" si="63"/>
        <v>3</v>
      </c>
      <c r="J617" s="18">
        <f t="shared" ref="J617:J621" si="66">(H617-F617)*I617*100</f>
        <v>-636</v>
      </c>
      <c r="K617" s="19">
        <f t="shared" ref="K617:K621" si="67">(H617-F617)/F617</f>
        <v>-0.53</v>
      </c>
      <c r="L617" s="20">
        <f t="shared" ref="L617:L621" si="68">L616+J617</f>
        <v>236249.60000000003</v>
      </c>
      <c r="M617" s="9">
        <f t="shared" ref="M617:M621" si="69">IF((G617-E617)&lt;&gt;0,G617-E617,1)</f>
        <v>10</v>
      </c>
      <c r="N617" s="21"/>
    </row>
    <row r="618" spans="1:16" s="13" customFormat="1" ht="12" x14ac:dyDescent="0.15">
      <c r="A618" s="13" t="s">
        <v>386</v>
      </c>
      <c r="B618" s="13" t="s">
        <v>387</v>
      </c>
      <c r="C618" s="15" t="s">
        <v>385</v>
      </c>
      <c r="D618" s="9" t="s">
        <v>40</v>
      </c>
      <c r="E618" s="16">
        <v>44299</v>
      </c>
      <c r="F618" s="12">
        <v>3.65</v>
      </c>
      <c r="G618" s="17">
        <v>44307</v>
      </c>
      <c r="H618" s="12">
        <v>5.35</v>
      </c>
      <c r="I618" s="11">
        <f t="shared" si="63"/>
        <v>3</v>
      </c>
      <c r="J618" s="18">
        <f t="shared" si="66"/>
        <v>509.99999999999994</v>
      </c>
      <c r="K618" s="19">
        <f t="shared" si="67"/>
        <v>0.46575342465753417</v>
      </c>
      <c r="L618" s="20">
        <f t="shared" si="68"/>
        <v>236759.60000000003</v>
      </c>
      <c r="M618" s="9">
        <f t="shared" si="69"/>
        <v>8</v>
      </c>
      <c r="N618" s="21"/>
    </row>
    <row r="619" spans="1:16" s="13" customFormat="1" ht="12" x14ac:dyDescent="0.15">
      <c r="A619" s="13" t="s">
        <v>206</v>
      </c>
      <c r="B619" s="13" t="s">
        <v>324</v>
      </c>
      <c r="C619" s="15" t="s">
        <v>385</v>
      </c>
      <c r="D619" s="9" t="s">
        <v>90</v>
      </c>
      <c r="E619" s="16">
        <v>44305</v>
      </c>
      <c r="F619" s="12">
        <v>4.45</v>
      </c>
      <c r="G619" s="17">
        <v>44309</v>
      </c>
      <c r="H619" s="12">
        <v>7.4</v>
      </c>
      <c r="I619" s="11">
        <f t="shared" si="63"/>
        <v>2</v>
      </c>
      <c r="J619" s="18">
        <f t="shared" si="66"/>
        <v>590</v>
      </c>
      <c r="K619" s="19">
        <f t="shared" si="67"/>
        <v>0.66292134831460681</v>
      </c>
      <c r="L619" s="20">
        <f t="shared" si="68"/>
        <v>237349.60000000003</v>
      </c>
      <c r="M619" s="9">
        <f t="shared" si="69"/>
        <v>4</v>
      </c>
      <c r="N619" s="21"/>
    </row>
    <row r="620" spans="1:16" s="13" customFormat="1" ht="12" x14ac:dyDescent="0.15">
      <c r="A620" s="13" t="s">
        <v>41</v>
      </c>
      <c r="B620" s="13" t="s">
        <v>316</v>
      </c>
      <c r="C620" s="15" t="s">
        <v>385</v>
      </c>
      <c r="D620" s="9" t="s">
        <v>364</v>
      </c>
      <c r="E620" s="16">
        <v>44308</v>
      </c>
      <c r="F620" s="12">
        <v>2.95</v>
      </c>
      <c r="G620" s="17">
        <v>44312</v>
      </c>
      <c r="H620" s="12">
        <v>1.04</v>
      </c>
      <c r="I620" s="11">
        <f t="shared" si="63"/>
        <v>4</v>
      </c>
      <c r="J620" s="18">
        <f t="shared" si="66"/>
        <v>-764</v>
      </c>
      <c r="K620" s="19">
        <f t="shared" si="67"/>
        <v>-0.64745762711864407</v>
      </c>
      <c r="L620" s="20">
        <f t="shared" si="68"/>
        <v>236585.60000000003</v>
      </c>
      <c r="M620" s="9">
        <f t="shared" si="69"/>
        <v>4</v>
      </c>
      <c r="N620" s="21"/>
    </row>
    <row r="621" spans="1:16" s="13" customFormat="1" ht="12" x14ac:dyDescent="0.15">
      <c r="A621" s="13" t="s">
        <v>39</v>
      </c>
      <c r="B621" s="13" t="s">
        <v>307</v>
      </c>
      <c r="C621" s="15" t="s">
        <v>385</v>
      </c>
      <c r="D621" s="9" t="s">
        <v>20</v>
      </c>
      <c r="E621" s="16">
        <v>44312</v>
      </c>
      <c r="F621" s="12">
        <v>3.55</v>
      </c>
      <c r="G621" s="17">
        <v>44319</v>
      </c>
      <c r="H621" s="12">
        <v>5.0999999999999996</v>
      </c>
      <c r="I621" s="11">
        <f t="shared" si="63"/>
        <v>3</v>
      </c>
      <c r="J621" s="18">
        <f t="shared" si="66"/>
        <v>464.99999999999994</v>
      </c>
      <c r="K621" s="19">
        <f t="shared" si="67"/>
        <v>0.43661971830985913</v>
      </c>
      <c r="L621" s="20">
        <f t="shared" si="68"/>
        <v>237050.60000000003</v>
      </c>
      <c r="M621" s="9">
        <f t="shared" si="69"/>
        <v>7</v>
      </c>
      <c r="N621" s="21"/>
    </row>
    <row r="622" spans="1:16" s="13" customFormat="1" ht="12" x14ac:dyDescent="0.15">
      <c r="A622" s="13" t="s">
        <v>230</v>
      </c>
      <c r="B622" s="13" t="s">
        <v>282</v>
      </c>
      <c r="C622" s="15" t="s">
        <v>385</v>
      </c>
      <c r="D622" s="9" t="s">
        <v>392</v>
      </c>
      <c r="E622" s="16">
        <v>44316</v>
      </c>
      <c r="F622" s="12">
        <v>1.84</v>
      </c>
      <c r="G622" s="16">
        <v>44322</v>
      </c>
      <c r="H622" s="12">
        <v>3.15</v>
      </c>
      <c r="I622" s="11">
        <f t="shared" ref="I622:I625" si="70">INT(12/F622)</f>
        <v>6</v>
      </c>
      <c r="J622" s="18">
        <f t="shared" ref="J622:J625" si="71">(H622-F622)*I622*100</f>
        <v>786</v>
      </c>
      <c r="K622" s="19">
        <f t="shared" ref="K622:K625" si="72">(H622-F622)/F622</f>
        <v>0.71195652173913027</v>
      </c>
      <c r="L622" s="20">
        <f t="shared" ref="L622:L625" si="73">L621+J622</f>
        <v>237836.60000000003</v>
      </c>
      <c r="M622" s="9">
        <f t="shared" ref="M622:M625" si="74">IF((G622-E622)&lt;&gt;0,G622-E622,1)</f>
        <v>6</v>
      </c>
      <c r="N622" s="21"/>
    </row>
    <row r="623" spans="1:16" s="13" customFormat="1" ht="12" x14ac:dyDescent="0.15">
      <c r="A623" s="13" t="s">
        <v>251</v>
      </c>
      <c r="B623" s="13" t="s">
        <v>317</v>
      </c>
      <c r="C623" s="15" t="s">
        <v>393</v>
      </c>
      <c r="D623" s="9" t="s">
        <v>394</v>
      </c>
      <c r="E623" s="16">
        <v>44321</v>
      </c>
      <c r="F623" s="12">
        <v>2.35</v>
      </c>
      <c r="G623" s="16">
        <v>44322</v>
      </c>
      <c r="H623" s="12">
        <v>3.39</v>
      </c>
      <c r="I623" s="11">
        <f t="shared" si="70"/>
        <v>5</v>
      </c>
      <c r="J623" s="18">
        <f t="shared" si="71"/>
        <v>520</v>
      </c>
      <c r="K623" s="19">
        <f t="shared" si="72"/>
        <v>0.44255319148936167</v>
      </c>
      <c r="L623" s="20">
        <f t="shared" si="73"/>
        <v>238356.60000000003</v>
      </c>
      <c r="M623" s="9">
        <f t="shared" si="74"/>
        <v>1</v>
      </c>
      <c r="N623" s="21"/>
    </row>
    <row r="624" spans="1:16" s="13" customFormat="1" ht="12" x14ac:dyDescent="0.15">
      <c r="A624" s="13" t="s">
        <v>388</v>
      </c>
      <c r="B624" s="13" t="s">
        <v>389</v>
      </c>
      <c r="C624" s="15" t="s">
        <v>385</v>
      </c>
      <c r="D624" s="9" t="s">
        <v>390</v>
      </c>
      <c r="E624" s="16">
        <v>44313</v>
      </c>
      <c r="F624" s="12">
        <v>2.5499999999999998</v>
      </c>
      <c r="G624" s="17">
        <v>44326</v>
      </c>
      <c r="H624" s="12">
        <v>3.5</v>
      </c>
      <c r="I624" s="11">
        <f t="shared" si="70"/>
        <v>4</v>
      </c>
      <c r="J624" s="18">
        <f t="shared" si="71"/>
        <v>380.00000000000006</v>
      </c>
      <c r="K624" s="19">
        <f t="shared" si="72"/>
        <v>0.37254901960784326</v>
      </c>
      <c r="L624" s="20">
        <f t="shared" si="73"/>
        <v>238736.60000000003</v>
      </c>
      <c r="M624" s="9">
        <f t="shared" si="74"/>
        <v>13</v>
      </c>
      <c r="N624" s="21"/>
    </row>
    <row r="625" spans="1:14" s="13" customFormat="1" ht="12" x14ac:dyDescent="0.15">
      <c r="A625" s="13" t="s">
        <v>173</v>
      </c>
      <c r="B625" s="13" t="s">
        <v>276</v>
      </c>
      <c r="C625" s="15" t="s">
        <v>385</v>
      </c>
      <c r="D625" s="9" t="s">
        <v>391</v>
      </c>
      <c r="E625" s="16">
        <v>44315</v>
      </c>
      <c r="F625" s="12">
        <v>3.45</v>
      </c>
      <c r="G625" s="17">
        <v>44327</v>
      </c>
      <c r="H625" s="12">
        <v>0.2</v>
      </c>
      <c r="I625" s="11">
        <f t="shared" si="70"/>
        <v>3</v>
      </c>
      <c r="J625" s="18">
        <f t="shared" si="71"/>
        <v>-975</v>
      </c>
      <c r="K625" s="19">
        <f t="shared" si="72"/>
        <v>-0.94202898550724634</v>
      </c>
      <c r="L625" s="20">
        <f t="shared" si="73"/>
        <v>237761.60000000003</v>
      </c>
      <c r="M625" s="9">
        <f t="shared" si="74"/>
        <v>12</v>
      </c>
      <c r="N625" s="21"/>
    </row>
    <row r="626" spans="1:14" s="13" customFormat="1" ht="12" x14ac:dyDescent="0.15">
      <c r="A626" s="13" t="s">
        <v>41</v>
      </c>
      <c r="B626" s="13" t="s">
        <v>395</v>
      </c>
      <c r="C626" s="15" t="s">
        <v>396</v>
      </c>
      <c r="D626" s="9" t="s">
        <v>45</v>
      </c>
      <c r="E626" s="16">
        <v>44329</v>
      </c>
      <c r="F626" s="12">
        <v>3.8</v>
      </c>
      <c r="G626" s="17">
        <v>44336</v>
      </c>
      <c r="H626" s="12">
        <v>4.75</v>
      </c>
      <c r="I626" s="11">
        <f t="shared" ref="I626:I636" si="75">INT(12/F626)</f>
        <v>3</v>
      </c>
      <c r="J626" s="18">
        <f t="shared" ref="J626:J636" si="76">(H626-F626)*I626*100</f>
        <v>285.00000000000006</v>
      </c>
      <c r="K626" s="19">
        <f t="shared" ref="K626:K636" si="77">(H626-F626)/F626</f>
        <v>0.25000000000000006</v>
      </c>
      <c r="L626" s="20">
        <f t="shared" ref="L626:L639" si="78">L625+J626</f>
        <v>238046.60000000003</v>
      </c>
      <c r="M626" s="9">
        <f t="shared" ref="M626:M628" si="79">IF((G626-E626)&lt;&gt;0,G626-E626,1)</f>
        <v>7</v>
      </c>
      <c r="N626" s="21"/>
    </row>
    <row r="627" spans="1:14" s="13" customFormat="1" ht="12" x14ac:dyDescent="0.15">
      <c r="A627" s="13" t="s">
        <v>377</v>
      </c>
      <c r="B627" s="13" t="s">
        <v>378</v>
      </c>
      <c r="C627" s="15" t="s">
        <v>396</v>
      </c>
      <c r="D627" s="9" t="s">
        <v>101</v>
      </c>
      <c r="E627" s="16">
        <v>44335</v>
      </c>
      <c r="F627" s="12">
        <v>3.45</v>
      </c>
      <c r="G627" s="17">
        <v>44336</v>
      </c>
      <c r="H627" s="12">
        <v>4.25</v>
      </c>
      <c r="I627" s="11">
        <f t="shared" si="75"/>
        <v>3</v>
      </c>
      <c r="J627" s="18">
        <f t="shared" si="76"/>
        <v>239.99999999999994</v>
      </c>
      <c r="K627" s="19">
        <f t="shared" si="77"/>
        <v>0.23188405797101444</v>
      </c>
      <c r="L627" s="20">
        <f t="shared" si="78"/>
        <v>238286.60000000003</v>
      </c>
      <c r="M627" s="9">
        <f t="shared" si="79"/>
        <v>1</v>
      </c>
      <c r="N627" s="21"/>
    </row>
    <row r="628" spans="1:14" s="13" customFormat="1" ht="12" x14ac:dyDescent="0.15">
      <c r="A628" s="13" t="s">
        <v>229</v>
      </c>
      <c r="B628" s="13" t="s">
        <v>304</v>
      </c>
      <c r="C628" s="15" t="s">
        <v>396</v>
      </c>
      <c r="D628" s="9" t="s">
        <v>397</v>
      </c>
      <c r="E628" s="16">
        <v>44337</v>
      </c>
      <c r="F628" s="12">
        <v>1.85</v>
      </c>
      <c r="G628" s="16">
        <v>44341</v>
      </c>
      <c r="H628" s="12">
        <v>2.0699999999999998</v>
      </c>
      <c r="I628" s="11">
        <f t="shared" si="75"/>
        <v>6</v>
      </c>
      <c r="J628" s="18">
        <f t="shared" si="76"/>
        <v>131.99999999999986</v>
      </c>
      <c r="K628" s="19">
        <f t="shared" si="77"/>
        <v>0.11891891891891877</v>
      </c>
      <c r="L628" s="20">
        <f t="shared" si="78"/>
        <v>238418.60000000003</v>
      </c>
      <c r="M628" s="9">
        <f t="shared" si="79"/>
        <v>4</v>
      </c>
      <c r="N628" s="21"/>
    </row>
    <row r="629" spans="1:14" s="13" customFormat="1" ht="12" x14ac:dyDescent="0.15">
      <c r="A629" s="13" t="s">
        <v>230</v>
      </c>
      <c r="B629" s="13" t="s">
        <v>282</v>
      </c>
      <c r="C629" s="15" t="s">
        <v>396</v>
      </c>
      <c r="D629" s="9" t="s">
        <v>55</v>
      </c>
      <c r="E629" s="16">
        <v>44342</v>
      </c>
      <c r="F629" s="12">
        <v>2.0699999999999998</v>
      </c>
      <c r="G629" s="17">
        <v>44343</v>
      </c>
      <c r="H629" s="12">
        <v>2.8</v>
      </c>
      <c r="I629" s="11">
        <f t="shared" si="75"/>
        <v>5</v>
      </c>
      <c r="J629" s="18">
        <f t="shared" si="76"/>
        <v>365</v>
      </c>
      <c r="K629" s="19">
        <f t="shared" si="77"/>
        <v>0.35265700483091789</v>
      </c>
      <c r="L629" s="20">
        <f t="shared" si="78"/>
        <v>238783.60000000003</v>
      </c>
      <c r="M629" s="9">
        <f t="shared" ref="M629:M637" si="80">IF((G629-E629)&lt;&gt;0,G629-E629,1)</f>
        <v>1</v>
      </c>
      <c r="N629" s="21"/>
    </row>
    <row r="630" spans="1:14" s="13" customFormat="1" ht="12" x14ac:dyDescent="0.15">
      <c r="A630" s="13" t="s">
        <v>399</v>
      </c>
      <c r="B630" s="13" t="s">
        <v>400</v>
      </c>
      <c r="C630" s="15" t="s">
        <v>396</v>
      </c>
      <c r="D630" s="9" t="s">
        <v>24</v>
      </c>
      <c r="E630" s="16">
        <v>44335</v>
      </c>
      <c r="F630" s="12">
        <v>3.85</v>
      </c>
      <c r="G630" s="17">
        <v>44344</v>
      </c>
      <c r="H630" s="12">
        <v>0.13</v>
      </c>
      <c r="I630" s="11">
        <f t="shared" si="75"/>
        <v>3</v>
      </c>
      <c r="J630" s="18">
        <f t="shared" si="76"/>
        <v>-1116</v>
      </c>
      <c r="K630" s="19">
        <f t="shared" si="77"/>
        <v>-0.96623376623376622</v>
      </c>
      <c r="L630" s="20">
        <f t="shared" si="78"/>
        <v>237667.60000000003</v>
      </c>
      <c r="M630" s="9">
        <f t="shared" si="80"/>
        <v>9</v>
      </c>
      <c r="N630" s="21"/>
    </row>
    <row r="631" spans="1:14" s="13" customFormat="1" ht="12" x14ac:dyDescent="0.15">
      <c r="A631" s="13" t="s">
        <v>178</v>
      </c>
      <c r="B631" s="13" t="s">
        <v>280</v>
      </c>
      <c r="C631" s="15" t="s">
        <v>396</v>
      </c>
      <c r="D631" s="9" t="s">
        <v>88</v>
      </c>
      <c r="E631" s="16">
        <v>44328</v>
      </c>
      <c r="F631" s="12">
        <v>3.55</v>
      </c>
      <c r="G631" s="17">
        <v>44348</v>
      </c>
      <c r="H631" s="12">
        <v>0.35</v>
      </c>
      <c r="I631" s="11">
        <f t="shared" si="75"/>
        <v>3</v>
      </c>
      <c r="J631" s="18">
        <f t="shared" si="76"/>
        <v>-960</v>
      </c>
      <c r="K631" s="19">
        <f t="shared" si="77"/>
        <v>-0.90140845070422537</v>
      </c>
      <c r="L631" s="20">
        <f t="shared" si="78"/>
        <v>236707.60000000003</v>
      </c>
      <c r="M631" s="9">
        <f t="shared" si="80"/>
        <v>20</v>
      </c>
      <c r="N631" s="21"/>
    </row>
    <row r="632" spans="1:14" s="13" customFormat="1" ht="12" x14ac:dyDescent="0.15">
      <c r="A632" s="13" t="s">
        <v>21</v>
      </c>
      <c r="B632" s="13" t="s">
        <v>334</v>
      </c>
      <c r="C632" s="15" t="s">
        <v>398</v>
      </c>
      <c r="D632" s="9" t="s">
        <v>65</v>
      </c>
      <c r="E632" s="16">
        <v>44342</v>
      </c>
      <c r="F632" s="12">
        <v>2.2000000000000002</v>
      </c>
      <c r="G632" s="17">
        <v>44349</v>
      </c>
      <c r="H632" s="12">
        <v>3.85</v>
      </c>
      <c r="I632" s="11">
        <f t="shared" si="75"/>
        <v>5</v>
      </c>
      <c r="J632" s="18">
        <f t="shared" si="76"/>
        <v>825</v>
      </c>
      <c r="K632" s="19">
        <f t="shared" si="77"/>
        <v>0.74999999999999989</v>
      </c>
      <c r="L632" s="20">
        <f t="shared" si="78"/>
        <v>237532.60000000003</v>
      </c>
      <c r="M632" s="9">
        <f t="shared" si="80"/>
        <v>7</v>
      </c>
      <c r="N632" s="21"/>
    </row>
    <row r="633" spans="1:14" s="13" customFormat="1" ht="12" x14ac:dyDescent="0.15">
      <c r="A633" s="13" t="s">
        <v>182</v>
      </c>
      <c r="B633" s="13" t="s">
        <v>275</v>
      </c>
      <c r="C633" s="15" t="s">
        <v>402</v>
      </c>
      <c r="D633" s="9" t="s">
        <v>401</v>
      </c>
      <c r="E633" s="16">
        <v>44369</v>
      </c>
      <c r="F633" s="12">
        <v>4.5999999999999996</v>
      </c>
      <c r="G633" s="17">
        <v>44370</v>
      </c>
      <c r="H633" s="12">
        <v>5.65</v>
      </c>
      <c r="I633" s="11">
        <f t="shared" si="75"/>
        <v>2</v>
      </c>
      <c r="J633" s="18">
        <f t="shared" si="76"/>
        <v>210.00000000000014</v>
      </c>
      <c r="K633" s="19">
        <f t="shared" si="77"/>
        <v>0.22826086956521757</v>
      </c>
      <c r="L633" s="20">
        <f t="shared" si="78"/>
        <v>237742.60000000003</v>
      </c>
      <c r="M633" s="9">
        <f t="shared" si="80"/>
        <v>1</v>
      </c>
      <c r="N633" s="21"/>
    </row>
    <row r="634" spans="1:14" s="13" customFormat="1" ht="12" x14ac:dyDescent="0.15">
      <c r="A634" s="13" t="s">
        <v>403</v>
      </c>
      <c r="B634" s="13" t="s">
        <v>404</v>
      </c>
      <c r="C634" s="15" t="s">
        <v>402</v>
      </c>
      <c r="D634" s="9" t="s">
        <v>67</v>
      </c>
      <c r="E634" s="16">
        <v>44368</v>
      </c>
      <c r="F634" s="12">
        <v>3.6</v>
      </c>
      <c r="G634" s="17">
        <v>44372</v>
      </c>
      <c r="H634" s="12">
        <v>5.6</v>
      </c>
      <c r="I634" s="11">
        <f t="shared" si="75"/>
        <v>3</v>
      </c>
      <c r="J634" s="18">
        <f t="shared" si="76"/>
        <v>599.99999999999977</v>
      </c>
      <c r="K634" s="19">
        <f t="shared" si="77"/>
        <v>0.55555555555555547</v>
      </c>
      <c r="L634" s="20">
        <f t="shared" si="78"/>
        <v>238342.60000000003</v>
      </c>
      <c r="M634" s="9">
        <f t="shared" si="80"/>
        <v>4</v>
      </c>
      <c r="N634" s="21"/>
    </row>
    <row r="635" spans="1:14" s="13" customFormat="1" ht="12" x14ac:dyDescent="0.15">
      <c r="A635" s="13" t="s">
        <v>21</v>
      </c>
      <c r="B635" s="13" t="s">
        <v>334</v>
      </c>
      <c r="C635" s="15" t="s">
        <v>402</v>
      </c>
      <c r="D635" s="9" t="s">
        <v>20</v>
      </c>
      <c r="E635" s="16">
        <v>44375</v>
      </c>
      <c r="F635" s="12">
        <v>3.7</v>
      </c>
      <c r="G635" s="17">
        <v>44383</v>
      </c>
      <c r="H635" s="12">
        <v>5.6</v>
      </c>
      <c r="I635" s="11">
        <f t="shared" si="75"/>
        <v>3</v>
      </c>
      <c r="J635" s="18">
        <f t="shared" si="76"/>
        <v>569.99999999999989</v>
      </c>
      <c r="K635" s="19">
        <f t="shared" si="77"/>
        <v>0.51351351351351338</v>
      </c>
      <c r="L635" s="20">
        <f t="shared" si="78"/>
        <v>238912.60000000003</v>
      </c>
      <c r="M635" s="9">
        <f t="shared" si="80"/>
        <v>8</v>
      </c>
      <c r="N635" s="21"/>
    </row>
    <row r="636" spans="1:14" s="13" customFormat="1" ht="12" x14ac:dyDescent="0.15">
      <c r="A636" s="13" t="s">
        <v>176</v>
      </c>
      <c r="B636" s="13" t="s">
        <v>274</v>
      </c>
      <c r="C636" s="15" t="s">
        <v>402</v>
      </c>
      <c r="D636" s="9" t="s">
        <v>54</v>
      </c>
      <c r="E636" s="16">
        <v>44361</v>
      </c>
      <c r="F636" s="12">
        <v>4.5</v>
      </c>
      <c r="G636" s="17">
        <v>44389</v>
      </c>
      <c r="H636" s="12">
        <v>1.45</v>
      </c>
      <c r="I636" s="11">
        <f t="shared" si="75"/>
        <v>2</v>
      </c>
      <c r="J636" s="18">
        <f t="shared" si="76"/>
        <v>-610</v>
      </c>
      <c r="K636" s="19">
        <f t="shared" si="77"/>
        <v>-0.6777777777777777</v>
      </c>
      <c r="L636" s="20">
        <f t="shared" si="78"/>
        <v>238302.60000000003</v>
      </c>
      <c r="M636" s="9">
        <f t="shared" si="80"/>
        <v>28</v>
      </c>
      <c r="N636" s="21"/>
    </row>
    <row r="637" spans="1:14" s="13" customFormat="1" ht="12" x14ac:dyDescent="0.15">
      <c r="A637" s="13" t="s">
        <v>59</v>
      </c>
      <c r="B637" s="13" t="s">
        <v>323</v>
      </c>
      <c r="C637" s="15" t="s">
        <v>402</v>
      </c>
      <c r="D637" s="9" t="s">
        <v>65</v>
      </c>
      <c r="E637" s="16">
        <v>44379</v>
      </c>
      <c r="F637" s="12">
        <v>4.4000000000000004</v>
      </c>
      <c r="G637" s="17">
        <v>44389</v>
      </c>
      <c r="H637" s="12">
        <v>0.5</v>
      </c>
      <c r="I637" s="11">
        <f t="shared" ref="I637:I639" si="81">INT(12/F637)</f>
        <v>2</v>
      </c>
      <c r="J637" s="18">
        <f t="shared" ref="J637:J645" si="82">(H637-F637)*I637*100</f>
        <v>-780.00000000000011</v>
      </c>
      <c r="K637" s="19">
        <f t="shared" ref="K637:K645" si="83">(H637-F637)/F637</f>
        <v>-0.88636363636363635</v>
      </c>
      <c r="L637" s="20">
        <f t="shared" si="78"/>
        <v>237522.60000000003</v>
      </c>
      <c r="M637" s="9">
        <f t="shared" si="80"/>
        <v>10</v>
      </c>
      <c r="N637" s="21"/>
    </row>
    <row r="638" spans="1:14" s="13" customFormat="1" ht="12" x14ac:dyDescent="0.15">
      <c r="A638" s="13" t="s">
        <v>209</v>
      </c>
      <c r="B638" s="13" t="s">
        <v>298</v>
      </c>
      <c r="C638" s="15" t="s">
        <v>405</v>
      </c>
      <c r="D638" s="9" t="s">
        <v>408</v>
      </c>
      <c r="E638" s="16">
        <v>44397</v>
      </c>
      <c r="F638" s="12">
        <v>1.91</v>
      </c>
      <c r="G638" s="17">
        <v>44398</v>
      </c>
      <c r="H638" s="12">
        <v>2.4</v>
      </c>
      <c r="I638" s="11">
        <f t="shared" si="81"/>
        <v>6</v>
      </c>
      <c r="J638" s="18">
        <f t="shared" si="82"/>
        <v>294</v>
      </c>
      <c r="K638" s="19">
        <f t="shared" si="83"/>
        <v>0.25654450261780104</v>
      </c>
      <c r="L638" s="20">
        <f t="shared" si="78"/>
        <v>237816.60000000003</v>
      </c>
      <c r="M638" s="9">
        <f t="shared" ref="M638:M639" si="84">IF((G638-E638)&lt;&gt;0,G638-E638,1)</f>
        <v>1</v>
      </c>
      <c r="N638" s="21"/>
    </row>
    <row r="639" spans="1:14" s="13" customFormat="1" ht="12" x14ac:dyDescent="0.15">
      <c r="A639" s="13" t="s">
        <v>406</v>
      </c>
      <c r="B639" s="13" t="s">
        <v>407</v>
      </c>
      <c r="C639" s="15" t="s">
        <v>405</v>
      </c>
      <c r="D639" s="9" t="s">
        <v>54</v>
      </c>
      <c r="E639" s="16">
        <v>44391</v>
      </c>
      <c r="F639" s="12">
        <v>4.05</v>
      </c>
      <c r="G639" s="17">
        <v>44400</v>
      </c>
      <c r="H639" s="12">
        <v>4.9000000000000004</v>
      </c>
      <c r="I639" s="11">
        <f t="shared" si="81"/>
        <v>2</v>
      </c>
      <c r="J639" s="18">
        <f t="shared" si="82"/>
        <v>170.00000000000011</v>
      </c>
      <c r="K639" s="19">
        <f t="shared" si="83"/>
        <v>0.20987654320987667</v>
      </c>
      <c r="L639" s="20">
        <f t="shared" si="78"/>
        <v>237986.60000000003</v>
      </c>
      <c r="M639" s="9">
        <f t="shared" si="84"/>
        <v>9</v>
      </c>
      <c r="N639" s="21"/>
    </row>
    <row r="640" spans="1:14" s="13" customFormat="1" ht="12" x14ac:dyDescent="0.15">
      <c r="A640" s="13" t="s">
        <v>41</v>
      </c>
      <c r="B640" s="13" t="s">
        <v>395</v>
      </c>
      <c r="C640" s="15" t="s">
        <v>405</v>
      </c>
      <c r="D640" s="9" t="s">
        <v>45</v>
      </c>
      <c r="E640" s="16">
        <v>44399</v>
      </c>
      <c r="F640" s="12">
        <v>4.4000000000000004</v>
      </c>
      <c r="G640" s="17">
        <v>44404</v>
      </c>
      <c r="H640" s="12">
        <v>7.15</v>
      </c>
      <c r="I640" s="11">
        <f t="shared" ref="I640:I645" si="85">INT(12/F640)</f>
        <v>2</v>
      </c>
      <c r="J640" s="18">
        <f t="shared" si="82"/>
        <v>550</v>
      </c>
      <c r="K640" s="19">
        <f t="shared" si="83"/>
        <v>0.625</v>
      </c>
      <c r="L640" s="20">
        <f t="shared" ref="L640" si="86">L639+J640</f>
        <v>238536.60000000003</v>
      </c>
      <c r="M640" s="9">
        <f t="shared" ref="M640" si="87">IF((G640-E640)&lt;&gt;0,G640-E640,1)</f>
        <v>5</v>
      </c>
      <c r="N640" s="21"/>
    </row>
    <row r="641" spans="1:17" s="13" customFormat="1" ht="12" x14ac:dyDescent="0.15">
      <c r="A641" s="13" t="s">
        <v>234</v>
      </c>
      <c r="B641" s="13" t="s">
        <v>279</v>
      </c>
      <c r="C641" s="15" t="s">
        <v>405</v>
      </c>
      <c r="D641" s="9" t="s">
        <v>409</v>
      </c>
      <c r="E641" s="16">
        <v>44404</v>
      </c>
      <c r="F641" s="12">
        <v>4.7</v>
      </c>
      <c r="G641" s="17">
        <v>44404</v>
      </c>
      <c r="H641" s="12">
        <v>6</v>
      </c>
      <c r="I641" s="11">
        <f t="shared" si="85"/>
        <v>2</v>
      </c>
      <c r="J641" s="18">
        <f t="shared" si="82"/>
        <v>259.99999999999994</v>
      </c>
      <c r="K641" s="19">
        <f t="shared" si="83"/>
        <v>0.27659574468085102</v>
      </c>
      <c r="L641" s="20">
        <f t="shared" ref="L641" si="88">L640+J641</f>
        <v>238796.60000000003</v>
      </c>
      <c r="M641" s="9">
        <f t="shared" ref="M641" si="89">IF((G641-E641)&lt;&gt;0,G641-E641,1)</f>
        <v>1</v>
      </c>
      <c r="N641" s="21"/>
    </row>
    <row r="642" spans="1:17" s="13" customFormat="1" ht="12" x14ac:dyDescent="0.15">
      <c r="A642" s="13" t="s">
        <v>263</v>
      </c>
      <c r="B642" s="13" t="s">
        <v>292</v>
      </c>
      <c r="C642" s="15" t="s">
        <v>405</v>
      </c>
      <c r="D642" s="9" t="s">
        <v>80</v>
      </c>
      <c r="E642" s="16">
        <v>44398</v>
      </c>
      <c r="F642" s="12">
        <v>1.92</v>
      </c>
      <c r="G642" s="17">
        <v>44405</v>
      </c>
      <c r="H642" s="12">
        <v>2.7</v>
      </c>
      <c r="I642" s="11">
        <f t="shared" si="85"/>
        <v>6</v>
      </c>
      <c r="J642" s="18">
        <f t="shared" si="82"/>
        <v>468.00000000000017</v>
      </c>
      <c r="K642" s="19">
        <f t="shared" si="83"/>
        <v>0.40625000000000017</v>
      </c>
      <c r="L642" s="20">
        <f t="shared" ref="L642:L645" si="90">L641+J642</f>
        <v>239264.60000000003</v>
      </c>
      <c r="M642" s="9">
        <f t="shared" ref="M642:M645" si="91">IF((G642-E642)&lt;&gt;0,G642-E642,1)</f>
        <v>7</v>
      </c>
      <c r="N642" s="21"/>
    </row>
    <row r="643" spans="1:17" s="13" customFormat="1" ht="12" x14ac:dyDescent="0.15">
      <c r="A643" s="13" t="s">
        <v>182</v>
      </c>
      <c r="B643" s="13" t="s">
        <v>275</v>
      </c>
      <c r="C643" s="15" t="s">
        <v>405</v>
      </c>
      <c r="D643" s="9" t="s">
        <v>86</v>
      </c>
      <c r="E643" s="16">
        <v>44378</v>
      </c>
      <c r="F643" s="12">
        <v>4.75</v>
      </c>
      <c r="G643" s="16">
        <v>44410</v>
      </c>
      <c r="H643" s="12">
        <v>4.9000000000000004</v>
      </c>
      <c r="I643" s="11">
        <f t="shared" si="85"/>
        <v>2</v>
      </c>
      <c r="J643" s="18">
        <f t="shared" si="82"/>
        <v>30.000000000000071</v>
      </c>
      <c r="K643" s="19">
        <f t="shared" si="83"/>
        <v>3.157894736842113E-2</v>
      </c>
      <c r="L643" s="20">
        <f t="shared" si="90"/>
        <v>239294.60000000003</v>
      </c>
      <c r="M643" s="9">
        <f t="shared" si="91"/>
        <v>32</v>
      </c>
      <c r="N643" s="21"/>
    </row>
    <row r="644" spans="1:17" s="13" customFormat="1" ht="12" x14ac:dyDescent="0.15">
      <c r="A644" s="13" t="s">
        <v>23</v>
      </c>
      <c r="B644" s="13" t="s">
        <v>328</v>
      </c>
      <c r="C644" s="15" t="s">
        <v>410</v>
      </c>
      <c r="D644" s="9" t="s">
        <v>90</v>
      </c>
      <c r="E644" s="16">
        <v>44411</v>
      </c>
      <c r="F644" s="12">
        <v>3.35</v>
      </c>
      <c r="G644" s="16">
        <v>44412</v>
      </c>
      <c r="H644" s="31">
        <v>5</v>
      </c>
      <c r="I644" s="11">
        <f t="shared" si="85"/>
        <v>3</v>
      </c>
      <c r="J644" s="18">
        <f t="shared" si="82"/>
        <v>494.99999999999994</v>
      </c>
      <c r="K644" s="19">
        <f t="shared" si="83"/>
        <v>0.4925373134328358</v>
      </c>
      <c r="L644" s="20">
        <f t="shared" si="90"/>
        <v>239789.60000000003</v>
      </c>
      <c r="M644" s="9">
        <f t="shared" si="91"/>
        <v>1</v>
      </c>
      <c r="N644" s="21"/>
    </row>
    <row r="645" spans="1:17" s="13" customFormat="1" ht="12" x14ac:dyDescent="0.15">
      <c r="A645" s="13" t="s">
        <v>411</v>
      </c>
      <c r="B645" s="13" t="s">
        <v>412</v>
      </c>
      <c r="C645" s="15" t="s">
        <v>410</v>
      </c>
      <c r="D645" s="9" t="s">
        <v>408</v>
      </c>
      <c r="E645" s="16">
        <v>44414</v>
      </c>
      <c r="F645" s="12">
        <v>2.0499999999999998</v>
      </c>
      <c r="G645" s="16">
        <v>44421</v>
      </c>
      <c r="H645" s="31">
        <v>2.58</v>
      </c>
      <c r="I645" s="11">
        <f t="shared" si="85"/>
        <v>5</v>
      </c>
      <c r="J645" s="18">
        <f t="shared" si="82"/>
        <v>265.00000000000011</v>
      </c>
      <c r="K645" s="19">
        <f t="shared" si="83"/>
        <v>0.25853658536585378</v>
      </c>
      <c r="L645" s="20">
        <f t="shared" si="90"/>
        <v>240054.60000000003</v>
      </c>
      <c r="M645" s="9">
        <f t="shared" si="91"/>
        <v>7</v>
      </c>
      <c r="N645" s="21"/>
    </row>
    <row r="646" spans="1:17" s="13" customFormat="1" ht="12" x14ac:dyDescent="0.15">
      <c r="C646" s="15"/>
      <c r="D646" s="9"/>
      <c r="E646" s="16"/>
      <c r="F646" s="12"/>
      <c r="G646" s="17"/>
      <c r="H646" s="12"/>
      <c r="I646" s="11"/>
      <c r="J646" s="18"/>
      <c r="K646" s="19"/>
      <c r="L646" s="20"/>
      <c r="M646" s="9"/>
      <c r="N646" s="21"/>
    </row>
    <row r="647" spans="1:17" s="13" customFormat="1" ht="13" thickBot="1" x14ac:dyDescent="0.2">
      <c r="F647" s="9"/>
      <c r="G647" s="65"/>
      <c r="H647" s="12"/>
      <c r="I647" s="12"/>
      <c r="K647" s="12"/>
      <c r="L647" s="12"/>
      <c r="Q647" s="21"/>
    </row>
    <row r="648" spans="1:17" s="13" customFormat="1" ht="13" thickBot="1" x14ac:dyDescent="0.2">
      <c r="E648" s="41"/>
      <c r="F648" s="42"/>
      <c r="G648" s="66"/>
      <c r="H648" s="42" t="s">
        <v>164</v>
      </c>
      <c r="I648" s="43" t="s">
        <v>165</v>
      </c>
      <c r="K648" s="12"/>
      <c r="L648" s="12"/>
      <c r="Q648" s="21"/>
    </row>
    <row r="649" spans="1:17" s="13" customFormat="1" ht="12" x14ac:dyDescent="0.15">
      <c r="E649" s="44" t="s">
        <v>166</v>
      </c>
      <c r="F649" s="45">
        <f>F650+F651</f>
        <v>637</v>
      </c>
      <c r="G649" s="67"/>
      <c r="H649" s="46">
        <f>H650+H651</f>
        <v>240054.59999999998</v>
      </c>
      <c r="I649" s="47">
        <f>H649/F649</f>
        <v>376.85180533751958</v>
      </c>
      <c r="K649" s="12"/>
      <c r="L649" s="12"/>
      <c r="Q649" s="21"/>
    </row>
    <row r="650" spans="1:17" s="13" customFormat="1" ht="12" x14ac:dyDescent="0.15">
      <c r="E650" s="48" t="s">
        <v>167</v>
      </c>
      <c r="F650" s="49">
        <f>COUNTIF(J9:J647,"&gt;0")</f>
        <v>502</v>
      </c>
      <c r="G650" s="68">
        <f>F650/F649</f>
        <v>0.78806907378335955</v>
      </c>
      <c r="H650" s="50">
        <f>SUMIF(J9:J647,"&gt;0")</f>
        <v>292243</v>
      </c>
      <c r="I650" s="51">
        <f>H650/F650</f>
        <v>582.15737051792826</v>
      </c>
      <c r="K650" s="12"/>
      <c r="L650" s="12"/>
      <c r="Q650" s="21"/>
    </row>
    <row r="651" spans="1:17" s="13" customFormat="1" ht="12" x14ac:dyDescent="0.15">
      <c r="E651" s="48" t="s">
        <v>168</v>
      </c>
      <c r="F651" s="49">
        <f>COUNTIF(J9:J647,"&lt;=0")</f>
        <v>135</v>
      </c>
      <c r="G651" s="68">
        <f>F651/F649</f>
        <v>0.2119309262166405</v>
      </c>
      <c r="H651" s="50">
        <f>SUMIF(J9:J647,"&lt;=0")</f>
        <v>-52188.400000000009</v>
      </c>
      <c r="I651" s="51">
        <f>H651/F651</f>
        <v>-386.58074074074079</v>
      </c>
      <c r="K651" s="12"/>
      <c r="L651" s="12"/>
      <c r="Q651" s="21"/>
    </row>
    <row r="652" spans="1:17" s="13" customFormat="1" ht="12" x14ac:dyDescent="0.15">
      <c r="E652" s="48" t="s">
        <v>199</v>
      </c>
      <c r="F652" s="49"/>
      <c r="G652" s="68"/>
      <c r="H652" s="52">
        <f>H650/-H651</f>
        <v>5.5997692973917568</v>
      </c>
      <c r="I652" s="51"/>
      <c r="K652" s="12"/>
      <c r="L652" s="12"/>
      <c r="Q652" s="21"/>
    </row>
    <row r="653" spans="1:17" s="13" customFormat="1" ht="12" x14ac:dyDescent="0.15">
      <c r="E653" s="48"/>
      <c r="F653" s="49"/>
      <c r="G653" s="68"/>
      <c r="H653" s="52"/>
      <c r="I653" s="51"/>
      <c r="K653" s="12"/>
      <c r="L653" s="12"/>
      <c r="Q653" s="21"/>
    </row>
    <row r="654" spans="1:17" s="13" customFormat="1" ht="12" x14ac:dyDescent="0.15">
      <c r="E654" s="48" t="s">
        <v>169</v>
      </c>
      <c r="F654" s="49"/>
      <c r="G654" s="69"/>
      <c r="H654" s="53">
        <f>MAX(J9:J647)</f>
        <v>3474</v>
      </c>
      <c r="I654" s="54"/>
      <c r="K654" s="12"/>
      <c r="L654" s="12"/>
      <c r="Q654" s="21"/>
    </row>
    <row r="655" spans="1:17" s="13" customFormat="1" ht="12" x14ac:dyDescent="0.15">
      <c r="E655" s="48" t="s">
        <v>170</v>
      </c>
      <c r="F655" s="49"/>
      <c r="G655" s="69"/>
      <c r="H655" s="53">
        <f>MIN(J9:J647)</f>
        <v>-1116</v>
      </c>
      <c r="I655" s="54"/>
      <c r="K655" s="12"/>
      <c r="L655" s="12"/>
      <c r="Q655" s="21"/>
    </row>
    <row r="656" spans="1:17" s="13" customFormat="1" ht="12" x14ac:dyDescent="0.15">
      <c r="E656" s="48" t="s">
        <v>171</v>
      </c>
      <c r="F656" s="49"/>
      <c r="G656" s="69"/>
      <c r="H656" s="74">
        <f>SUM(K9:K647)/F649</f>
        <v>0.35166273896771955</v>
      </c>
      <c r="I656" s="54"/>
      <c r="K656" s="12"/>
      <c r="L656" s="12"/>
      <c r="Q656" s="21"/>
    </row>
    <row r="657" spans="1:17" s="13" customFormat="1" ht="13" thickBot="1" x14ac:dyDescent="0.2">
      <c r="E657" s="55" t="s">
        <v>361</v>
      </c>
      <c r="F657" s="56"/>
      <c r="G657" s="70"/>
      <c r="H657" s="75">
        <f>SUM(M9:M647)/F649</f>
        <v>9.4678178963893256</v>
      </c>
      <c r="I657" s="57"/>
      <c r="K657" s="12"/>
      <c r="L657" s="12"/>
      <c r="Q657" s="21"/>
    </row>
    <row r="658" spans="1:17" s="13" customFormat="1" ht="12" x14ac:dyDescent="0.15">
      <c r="F658" s="9"/>
      <c r="G658" s="65"/>
      <c r="I658" s="12"/>
      <c r="K658" s="12"/>
      <c r="L658" s="12"/>
      <c r="Q658" s="21"/>
    </row>
    <row r="659" spans="1:17" s="13" customFormat="1" ht="12" x14ac:dyDescent="0.15">
      <c r="D659" s="9"/>
      <c r="E659" s="9"/>
      <c r="G659" s="71"/>
      <c r="I659" s="12"/>
      <c r="J659" s="12"/>
      <c r="O659" s="21"/>
    </row>
    <row r="660" spans="1:17" x14ac:dyDescent="0.2">
      <c r="A660" s="2"/>
      <c r="C660" s="58"/>
      <c r="D660" s="59"/>
      <c r="E660" s="2"/>
      <c r="F660" s="2"/>
      <c r="G660" s="77" t="s">
        <v>341</v>
      </c>
      <c r="H660" s="2"/>
      <c r="I660" s="78"/>
      <c r="J660" s="2"/>
      <c r="K660" s="2"/>
      <c r="L660" s="2"/>
      <c r="M660" s="2"/>
      <c r="N660" s="2"/>
    </row>
    <row r="661" spans="1:17" x14ac:dyDescent="0.2">
      <c r="A661" s="2"/>
      <c r="C661" s="59"/>
      <c r="D661" s="59"/>
      <c r="E661" s="2"/>
      <c r="F661" s="2"/>
      <c r="G661" s="77" t="s">
        <v>342</v>
      </c>
      <c r="H661" s="2"/>
      <c r="I661" s="78"/>
      <c r="J661" s="2"/>
      <c r="K661" s="2"/>
      <c r="L661" s="2"/>
      <c r="M661" s="2"/>
      <c r="N661" s="2"/>
    </row>
    <row r="662" spans="1:17" x14ac:dyDescent="0.2">
      <c r="A662" s="2"/>
      <c r="C662" s="59"/>
      <c r="D662" s="59"/>
      <c r="E662" s="2"/>
      <c r="F662" s="2"/>
      <c r="G662" s="77" t="s">
        <v>343</v>
      </c>
      <c r="H662" s="2"/>
      <c r="I662" s="78"/>
      <c r="J662" s="2"/>
      <c r="K662" s="2"/>
      <c r="L662" s="2"/>
      <c r="M662" s="2"/>
      <c r="N662" s="2"/>
    </row>
    <row r="663" spans="1:17" x14ac:dyDescent="0.2">
      <c r="A663" s="2"/>
      <c r="B663" s="2"/>
      <c r="E663" s="2"/>
      <c r="F663" s="2"/>
      <c r="G663" s="2"/>
      <c r="H663" s="2"/>
      <c r="I663" s="2"/>
      <c r="J663" s="2"/>
      <c r="K663" s="2"/>
      <c r="L663" s="2"/>
      <c r="M663" s="2"/>
      <c r="N663" s="78"/>
    </row>
    <row r="664" spans="1:17" x14ac:dyDescent="0.2">
      <c r="A664" s="2"/>
      <c r="B664" s="81" t="s">
        <v>344</v>
      </c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</row>
    <row r="665" spans="1:17" x14ac:dyDescent="0.2">
      <c r="A665" s="2"/>
      <c r="B665" s="81" t="s">
        <v>345</v>
      </c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</row>
    <row r="666" spans="1:17" x14ac:dyDescent="0.2">
      <c r="A666" s="2"/>
      <c r="B666" s="81" t="s">
        <v>346</v>
      </c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</row>
    <row r="667" spans="1:17" x14ac:dyDescent="0.2">
      <c r="A667" s="2"/>
      <c r="B667" s="81" t="s">
        <v>347</v>
      </c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</row>
    <row r="668" spans="1:17" x14ac:dyDescent="0.2">
      <c r="A668" s="2"/>
      <c r="B668" s="81" t="s">
        <v>348</v>
      </c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</row>
    <row r="669" spans="1:17" x14ac:dyDescent="0.2">
      <c r="A669" s="2"/>
      <c r="C669" s="3"/>
      <c r="D669" s="3"/>
      <c r="E669" s="3"/>
      <c r="F669" s="3"/>
      <c r="G669" s="3" t="s">
        <v>349</v>
      </c>
      <c r="H669" s="3"/>
      <c r="I669" s="3"/>
      <c r="J669" s="79"/>
      <c r="K669" s="60"/>
      <c r="L669" s="60"/>
      <c r="M669" s="61"/>
      <c r="N669" s="60"/>
    </row>
    <row r="670" spans="1:17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79"/>
      <c r="K670" s="60"/>
      <c r="L670" s="60"/>
      <c r="M670" s="61"/>
      <c r="N670" s="60"/>
    </row>
    <row r="671" spans="1:17" x14ac:dyDescent="0.2">
      <c r="A671" s="2"/>
      <c r="C671" s="3"/>
      <c r="D671" s="3"/>
      <c r="E671" s="3"/>
      <c r="F671" s="3"/>
      <c r="G671" s="3" t="s">
        <v>350</v>
      </c>
      <c r="H671" s="3"/>
      <c r="I671" s="3"/>
      <c r="J671" s="62"/>
      <c r="K671" s="62"/>
      <c r="L671" s="62"/>
      <c r="M671" s="62"/>
      <c r="N671" s="62"/>
    </row>
    <row r="672" spans="1:17" x14ac:dyDescent="0.2">
      <c r="A672" s="2"/>
      <c r="C672" s="3"/>
      <c r="D672" s="3"/>
      <c r="E672" s="3"/>
      <c r="F672" s="3"/>
      <c r="G672" s="3" t="s">
        <v>351</v>
      </c>
      <c r="H672" s="3"/>
      <c r="I672" s="3"/>
      <c r="J672" s="62"/>
      <c r="K672" s="62"/>
      <c r="L672" s="62"/>
      <c r="M672" s="62"/>
      <c r="N672" s="62"/>
    </row>
    <row r="673" spans="1:15" x14ac:dyDescent="0.2">
      <c r="A673" s="2"/>
      <c r="C673" s="3"/>
      <c r="D673" s="3"/>
      <c r="E673" s="3"/>
      <c r="F673" s="3"/>
      <c r="G673" s="3" t="s">
        <v>352</v>
      </c>
      <c r="H673" s="3"/>
      <c r="I673" s="3"/>
      <c r="J673" s="62"/>
      <c r="K673" s="62"/>
      <c r="L673" s="62"/>
      <c r="M673" s="62"/>
      <c r="N673" s="62"/>
    </row>
    <row r="674" spans="1:15" x14ac:dyDescent="0.2">
      <c r="A674" s="2"/>
      <c r="C674" s="3"/>
      <c r="D674" s="3"/>
      <c r="E674" s="3"/>
      <c r="F674" s="3"/>
      <c r="G674" s="3" t="s">
        <v>353</v>
      </c>
      <c r="H674" s="3"/>
      <c r="I674" s="3"/>
      <c r="J674" s="62"/>
      <c r="K674" s="62"/>
      <c r="L674" s="62"/>
      <c r="M674" s="62"/>
      <c r="N674" s="62"/>
    </row>
    <row r="675" spans="1:15" x14ac:dyDescent="0.2">
      <c r="A675" s="2"/>
      <c r="C675" s="3"/>
      <c r="D675" s="3"/>
      <c r="E675" s="3"/>
      <c r="F675" s="3"/>
      <c r="G675" s="3" t="s">
        <v>354</v>
      </c>
      <c r="H675" s="3"/>
      <c r="I675" s="3"/>
      <c r="J675" s="62"/>
      <c r="K675" s="62"/>
      <c r="L675" s="62"/>
      <c r="M675" s="62"/>
      <c r="N675" s="62"/>
    </row>
    <row r="676" spans="1:15" x14ac:dyDescent="0.2">
      <c r="A676" s="2"/>
      <c r="C676" s="3"/>
      <c r="D676" s="3"/>
      <c r="E676" s="3"/>
      <c r="F676" s="3"/>
      <c r="G676" s="80" t="s">
        <v>355</v>
      </c>
      <c r="H676" s="3"/>
      <c r="I676" s="3"/>
      <c r="J676" s="3"/>
      <c r="K676" s="3"/>
      <c r="L676" s="3"/>
      <c r="M676" s="3"/>
      <c r="N676" s="3"/>
    </row>
    <row r="677" spans="1:15" s="4" customFormat="1" x14ac:dyDescent="0.2">
      <c r="A677"/>
      <c r="B677"/>
      <c r="C677" s="2"/>
      <c r="D677" s="2"/>
      <c r="E677"/>
      <c r="G677" s="72"/>
      <c r="J677"/>
      <c r="K677"/>
      <c r="L677"/>
      <c r="M677"/>
      <c r="N677" s="8"/>
      <c r="O677"/>
    </row>
    <row r="678" spans="1:15" s="4" customFormat="1" x14ac:dyDescent="0.2">
      <c r="A678"/>
      <c r="B678"/>
      <c r="C678" s="2"/>
      <c r="D678" s="2"/>
      <c r="E678"/>
      <c r="G678" s="72"/>
      <c r="J678"/>
      <c r="K678"/>
      <c r="L678"/>
      <c r="M678"/>
      <c r="N678" s="8"/>
      <c r="O678"/>
    </row>
    <row r="679" spans="1:15" s="4" customFormat="1" x14ac:dyDescent="0.2">
      <c r="A679"/>
      <c r="B679"/>
      <c r="C679" s="2"/>
      <c r="D679" s="2"/>
      <c r="E679"/>
      <c r="G679" s="72"/>
      <c r="J679"/>
      <c r="K679"/>
      <c r="L679"/>
      <c r="M679"/>
      <c r="N679" s="8"/>
      <c r="O679"/>
    </row>
    <row r="680" spans="1:15" s="4" customFormat="1" x14ac:dyDescent="0.2">
      <c r="A680"/>
      <c r="B680"/>
      <c r="C680" s="2"/>
      <c r="D680" s="2"/>
      <c r="E680"/>
      <c r="G680" s="72"/>
      <c r="J680"/>
      <c r="K680"/>
      <c r="L680"/>
      <c r="M680"/>
      <c r="N680" s="8"/>
      <c r="O680"/>
    </row>
    <row r="681" spans="1:15" s="4" customFormat="1" x14ac:dyDescent="0.2">
      <c r="A681"/>
      <c r="B681"/>
      <c r="C681" s="2"/>
      <c r="D681" s="2"/>
      <c r="E681"/>
      <c r="G681" s="72"/>
      <c r="J681"/>
      <c r="K681"/>
      <c r="L681"/>
      <c r="M681"/>
      <c r="N681" s="8"/>
      <c r="O681"/>
    </row>
    <row r="682" spans="1:15" s="4" customFormat="1" x14ac:dyDescent="0.2">
      <c r="A682"/>
      <c r="B682"/>
      <c r="C682" s="2"/>
      <c r="D682" s="2"/>
      <c r="E682"/>
      <c r="G682" s="72"/>
      <c r="J682"/>
      <c r="K682"/>
      <c r="L682"/>
      <c r="M682"/>
      <c r="N682" s="8"/>
      <c r="O682"/>
    </row>
    <row r="683" spans="1:15" s="4" customFormat="1" x14ac:dyDescent="0.2">
      <c r="A683"/>
      <c r="B683"/>
      <c r="C683" s="2"/>
      <c r="D683" s="2"/>
      <c r="E683"/>
      <c r="G683" s="72"/>
      <c r="J683"/>
      <c r="K683"/>
      <c r="L683"/>
      <c r="M683"/>
      <c r="N683" s="8"/>
      <c r="O683"/>
    </row>
    <row r="684" spans="1:15" s="4" customFormat="1" x14ac:dyDescent="0.2">
      <c r="A684"/>
      <c r="B684"/>
      <c r="C684" s="2"/>
      <c r="D684" s="2"/>
      <c r="E684"/>
      <c r="G684" s="72"/>
      <c r="J684"/>
      <c r="K684"/>
      <c r="L684"/>
      <c r="M684"/>
      <c r="N684" s="8"/>
      <c r="O684"/>
    </row>
    <row r="685" spans="1:15" s="4" customFormat="1" x14ac:dyDescent="0.2">
      <c r="A685"/>
      <c r="B685"/>
      <c r="C685" s="2"/>
      <c r="D685" s="2"/>
      <c r="E685"/>
      <c r="G685" s="72"/>
      <c r="J685"/>
      <c r="K685"/>
      <c r="L685"/>
      <c r="M685"/>
      <c r="N685" s="8"/>
      <c r="O685"/>
    </row>
    <row r="686" spans="1:15" s="4" customFormat="1" x14ac:dyDescent="0.2">
      <c r="A686"/>
      <c r="B686"/>
      <c r="C686" s="2"/>
      <c r="D686" s="2"/>
      <c r="E686"/>
      <c r="G686" s="72"/>
      <c r="J686"/>
      <c r="K686"/>
      <c r="L686"/>
      <c r="M686"/>
      <c r="N686" s="8"/>
      <c r="O686"/>
    </row>
    <row r="687" spans="1:15" s="4" customFormat="1" x14ac:dyDescent="0.2">
      <c r="A687"/>
      <c r="B687"/>
      <c r="C687" s="2"/>
      <c r="D687" s="2"/>
      <c r="E687"/>
      <c r="G687" s="72"/>
      <c r="J687"/>
      <c r="K687"/>
      <c r="L687"/>
      <c r="M687"/>
      <c r="N687" s="8"/>
      <c r="O687"/>
    </row>
    <row r="688" spans="1:15" s="4" customFormat="1" x14ac:dyDescent="0.2">
      <c r="A688"/>
      <c r="B688"/>
      <c r="C688" s="2"/>
      <c r="D688" s="2"/>
      <c r="E688"/>
      <c r="G688" s="72"/>
      <c r="J688"/>
      <c r="K688"/>
      <c r="L688"/>
      <c r="M688"/>
      <c r="N688" s="8"/>
      <c r="O688"/>
    </row>
    <row r="689" spans="1:15" s="4" customFormat="1" x14ac:dyDescent="0.2">
      <c r="A689"/>
      <c r="B689"/>
      <c r="C689" s="2"/>
      <c r="D689" s="2"/>
      <c r="E689"/>
      <c r="G689" s="72"/>
      <c r="J689"/>
      <c r="K689"/>
      <c r="L689"/>
      <c r="M689"/>
      <c r="N689" s="8"/>
      <c r="O689"/>
    </row>
    <row r="690" spans="1:15" s="4" customFormat="1" x14ac:dyDescent="0.2">
      <c r="A690"/>
      <c r="B690"/>
      <c r="C690" s="2"/>
      <c r="D690" s="2"/>
      <c r="E690"/>
      <c r="G690" s="72"/>
      <c r="J690"/>
      <c r="K690"/>
      <c r="L690"/>
      <c r="M690"/>
      <c r="N690" s="8"/>
      <c r="O690"/>
    </row>
    <row r="691" spans="1:15" s="4" customFormat="1" x14ac:dyDescent="0.2">
      <c r="A691"/>
      <c r="B691"/>
      <c r="C691" s="2"/>
      <c r="D691" s="2"/>
      <c r="E691"/>
      <c r="G691" s="72"/>
      <c r="J691"/>
      <c r="K691"/>
      <c r="L691"/>
      <c r="M691"/>
      <c r="N691" s="8"/>
      <c r="O691"/>
    </row>
    <row r="692" spans="1:15" s="4" customFormat="1" x14ac:dyDescent="0.2">
      <c r="A692"/>
      <c r="B692"/>
      <c r="C692" s="2"/>
      <c r="D692" s="2"/>
      <c r="E692"/>
      <c r="G692" s="72"/>
      <c r="J692"/>
      <c r="K692"/>
      <c r="L692"/>
      <c r="M692"/>
      <c r="N692" s="8"/>
      <c r="O692"/>
    </row>
    <row r="693" spans="1:15" s="4" customFormat="1" x14ac:dyDescent="0.2">
      <c r="A693"/>
      <c r="B693"/>
      <c r="C693" s="2"/>
      <c r="D693" s="2"/>
      <c r="E693"/>
      <c r="G693" s="72"/>
      <c r="J693"/>
      <c r="K693"/>
      <c r="L693"/>
      <c r="M693"/>
      <c r="N693" s="8"/>
      <c r="O693"/>
    </row>
    <row r="694" spans="1:15" s="4" customFormat="1" x14ac:dyDescent="0.2">
      <c r="A694"/>
      <c r="B694"/>
      <c r="C694" s="2"/>
      <c r="D694" s="2"/>
      <c r="E694"/>
      <c r="G694" s="72"/>
      <c r="J694"/>
      <c r="K694"/>
      <c r="L694"/>
      <c r="M694"/>
      <c r="N694" s="8"/>
      <c r="O694"/>
    </row>
    <row r="695" spans="1:15" s="4" customFormat="1" x14ac:dyDescent="0.2">
      <c r="A695"/>
      <c r="B695"/>
      <c r="C695" s="2"/>
      <c r="D695" s="2"/>
      <c r="E695"/>
      <c r="G695" s="72"/>
      <c r="J695"/>
      <c r="K695"/>
      <c r="L695"/>
      <c r="M695"/>
      <c r="N695" s="8"/>
      <c r="O695"/>
    </row>
    <row r="696" spans="1:15" s="4" customFormat="1" x14ac:dyDescent="0.2">
      <c r="A696"/>
      <c r="B696"/>
      <c r="C696" s="2"/>
      <c r="D696" s="2"/>
      <c r="E696"/>
      <c r="G696" s="72"/>
      <c r="J696"/>
      <c r="K696"/>
      <c r="L696"/>
      <c r="M696"/>
      <c r="N696" s="8"/>
      <c r="O696"/>
    </row>
    <row r="697" spans="1:15" s="4" customFormat="1" x14ac:dyDescent="0.2">
      <c r="A697"/>
      <c r="B697"/>
      <c r="C697" s="2"/>
      <c r="D697" s="2"/>
      <c r="E697"/>
      <c r="G697" s="72"/>
      <c r="J697"/>
      <c r="K697"/>
      <c r="L697"/>
      <c r="M697"/>
      <c r="N697" s="8"/>
      <c r="O697"/>
    </row>
    <row r="698" spans="1:15" s="4" customFormat="1" x14ac:dyDescent="0.2">
      <c r="A698"/>
      <c r="B698"/>
      <c r="C698" s="2"/>
      <c r="D698" s="2"/>
      <c r="E698"/>
      <c r="G698" s="72"/>
      <c r="J698"/>
      <c r="K698"/>
      <c r="L698"/>
      <c r="M698"/>
      <c r="N698" s="8"/>
      <c r="O698"/>
    </row>
    <row r="699" spans="1:15" s="4" customFormat="1" x14ac:dyDescent="0.2">
      <c r="A699"/>
      <c r="B699"/>
      <c r="C699" s="2"/>
      <c r="D699" s="2"/>
      <c r="E699"/>
      <c r="G699" s="72"/>
      <c r="J699"/>
      <c r="K699"/>
      <c r="L699"/>
      <c r="M699"/>
      <c r="N699" s="8"/>
      <c r="O699"/>
    </row>
    <row r="700" spans="1:15" s="4" customFormat="1" x14ac:dyDescent="0.2">
      <c r="A700"/>
      <c r="B700"/>
      <c r="C700" s="2"/>
      <c r="D700" s="2"/>
      <c r="E700"/>
      <c r="G700" s="72"/>
      <c r="J700"/>
      <c r="K700"/>
      <c r="L700"/>
      <c r="M700"/>
      <c r="N700" s="8"/>
      <c r="O700"/>
    </row>
    <row r="701" spans="1:15" s="4" customFormat="1" x14ac:dyDescent="0.2">
      <c r="A701"/>
      <c r="B701"/>
      <c r="C701" s="2"/>
      <c r="D701" s="2"/>
      <c r="E701"/>
      <c r="G701" s="72"/>
      <c r="J701"/>
      <c r="K701"/>
      <c r="L701"/>
      <c r="M701"/>
      <c r="N701" s="8"/>
      <c r="O701"/>
    </row>
    <row r="702" spans="1:15" s="4" customFormat="1" x14ac:dyDescent="0.2">
      <c r="A702"/>
      <c r="B702"/>
      <c r="C702" s="2"/>
      <c r="D702" s="2"/>
      <c r="E702"/>
      <c r="G702" s="72"/>
      <c r="J702"/>
      <c r="K702"/>
      <c r="L702"/>
      <c r="M702"/>
      <c r="N702" s="8"/>
      <c r="O702"/>
    </row>
    <row r="703" spans="1:15" s="4" customFormat="1" x14ac:dyDescent="0.2">
      <c r="A703"/>
      <c r="B703"/>
      <c r="C703" s="2"/>
      <c r="D703" s="2"/>
      <c r="E703"/>
      <c r="G703" s="72"/>
      <c r="J703"/>
      <c r="K703"/>
      <c r="L703"/>
      <c r="M703"/>
      <c r="N703" s="8"/>
      <c r="O703"/>
    </row>
    <row r="704" spans="1:15" s="4" customFormat="1" x14ac:dyDescent="0.2">
      <c r="A704"/>
      <c r="B704"/>
      <c r="C704" s="2"/>
      <c r="D704" s="2"/>
      <c r="E704"/>
      <c r="G704" s="72"/>
      <c r="J704"/>
      <c r="K704"/>
      <c r="L704"/>
      <c r="M704"/>
      <c r="N704" s="8"/>
      <c r="O704"/>
    </row>
    <row r="705" spans="1:15" s="4" customFormat="1" x14ac:dyDescent="0.2">
      <c r="A705"/>
      <c r="B705"/>
      <c r="C705" s="2"/>
      <c r="D705" s="2"/>
      <c r="E705"/>
      <c r="G705" s="72"/>
      <c r="J705"/>
      <c r="K705"/>
      <c r="L705"/>
      <c r="M705"/>
      <c r="N705" s="8"/>
      <c r="O705"/>
    </row>
    <row r="706" spans="1:15" s="4" customFormat="1" x14ac:dyDescent="0.2">
      <c r="A706"/>
      <c r="B706"/>
      <c r="C706" s="2"/>
      <c r="D706" s="2"/>
      <c r="E706"/>
      <c r="G706" s="72"/>
      <c r="J706"/>
      <c r="K706"/>
      <c r="L706"/>
      <c r="M706"/>
      <c r="N706" s="8"/>
      <c r="O706"/>
    </row>
    <row r="707" spans="1:15" s="4" customFormat="1" x14ac:dyDescent="0.2">
      <c r="A707"/>
      <c r="B707"/>
      <c r="C707" s="2"/>
      <c r="D707" s="2"/>
      <c r="E707"/>
      <c r="G707" s="72"/>
      <c r="J707"/>
      <c r="K707"/>
      <c r="L707"/>
      <c r="M707"/>
      <c r="N707" s="8"/>
      <c r="O707"/>
    </row>
    <row r="708" spans="1:15" s="4" customFormat="1" x14ac:dyDescent="0.2">
      <c r="A708"/>
      <c r="B708"/>
      <c r="C708" s="2"/>
      <c r="D708" s="2"/>
      <c r="E708"/>
      <c r="G708" s="72"/>
      <c r="J708"/>
      <c r="K708"/>
      <c r="L708"/>
      <c r="M708"/>
      <c r="N708" s="8"/>
      <c r="O708"/>
    </row>
    <row r="709" spans="1:15" s="4" customFormat="1" x14ac:dyDescent="0.2">
      <c r="A709"/>
      <c r="B709"/>
      <c r="C709" s="2"/>
      <c r="D709" s="2"/>
      <c r="E709"/>
      <c r="G709" s="72"/>
      <c r="J709"/>
      <c r="K709"/>
      <c r="L709"/>
      <c r="M709"/>
      <c r="N709" s="8"/>
      <c r="O709"/>
    </row>
    <row r="710" spans="1:15" s="4" customFormat="1" x14ac:dyDescent="0.2">
      <c r="A710"/>
      <c r="B710"/>
      <c r="C710" s="2"/>
      <c r="D710" s="2"/>
      <c r="E710"/>
      <c r="G710" s="72"/>
      <c r="J710"/>
      <c r="K710"/>
      <c r="L710"/>
      <c r="M710"/>
      <c r="N710" s="8"/>
      <c r="O710"/>
    </row>
    <row r="711" spans="1:15" s="4" customFormat="1" x14ac:dyDescent="0.2">
      <c r="A711"/>
      <c r="B711"/>
      <c r="C711" s="2"/>
      <c r="D711" s="2"/>
      <c r="E711"/>
      <c r="G711" s="72"/>
      <c r="J711"/>
      <c r="K711"/>
      <c r="L711"/>
      <c r="M711"/>
      <c r="N711" s="8"/>
      <c r="O711"/>
    </row>
    <row r="712" spans="1:15" s="4" customFormat="1" x14ac:dyDescent="0.2">
      <c r="A712"/>
      <c r="B712"/>
      <c r="C712" s="2"/>
      <c r="D712" s="2"/>
      <c r="E712"/>
      <c r="G712" s="72"/>
      <c r="J712"/>
      <c r="K712"/>
      <c r="L712"/>
      <c r="M712"/>
      <c r="N712" s="8"/>
      <c r="O712"/>
    </row>
    <row r="713" spans="1:15" s="4" customFormat="1" x14ac:dyDescent="0.2">
      <c r="A713"/>
      <c r="B713"/>
      <c r="C713" s="2"/>
      <c r="D713" s="2"/>
      <c r="E713"/>
      <c r="G713" s="72"/>
      <c r="J713"/>
      <c r="K713"/>
      <c r="L713"/>
      <c r="M713"/>
      <c r="N713" s="8"/>
      <c r="O713"/>
    </row>
    <row r="714" spans="1:15" s="4" customFormat="1" x14ac:dyDescent="0.2">
      <c r="A714"/>
      <c r="B714"/>
      <c r="C714" s="2"/>
      <c r="D714" s="2"/>
      <c r="E714"/>
      <c r="G714" s="72"/>
      <c r="J714"/>
      <c r="K714"/>
      <c r="L714"/>
      <c r="M714"/>
      <c r="N714" s="8"/>
      <c r="O714"/>
    </row>
    <row r="715" spans="1:15" s="4" customFormat="1" x14ac:dyDescent="0.2">
      <c r="A715"/>
      <c r="B715"/>
      <c r="C715" s="2"/>
      <c r="D715" s="2"/>
      <c r="E715"/>
      <c r="G715" s="72"/>
      <c r="J715"/>
      <c r="K715"/>
      <c r="L715"/>
      <c r="M715"/>
      <c r="N715" s="8"/>
      <c r="O715"/>
    </row>
    <row r="716" spans="1:15" s="4" customFormat="1" x14ac:dyDescent="0.2">
      <c r="A716"/>
      <c r="B716"/>
      <c r="C716" s="2"/>
      <c r="D716" s="2"/>
      <c r="E716"/>
      <c r="G716" s="72"/>
      <c r="J716"/>
      <c r="K716"/>
      <c r="L716"/>
      <c r="M716"/>
      <c r="N716" s="8"/>
      <c r="O716"/>
    </row>
    <row r="717" spans="1:15" s="4" customFormat="1" x14ac:dyDescent="0.2">
      <c r="A717"/>
      <c r="B717"/>
      <c r="C717" s="2"/>
      <c r="D717" s="2"/>
      <c r="E717"/>
      <c r="G717" s="72"/>
      <c r="J717"/>
      <c r="K717"/>
      <c r="L717"/>
      <c r="M717"/>
      <c r="N717" s="8"/>
      <c r="O717"/>
    </row>
    <row r="718" spans="1:15" s="4" customFormat="1" x14ac:dyDescent="0.2">
      <c r="A718"/>
      <c r="B718"/>
      <c r="C718" s="2"/>
      <c r="D718" s="2"/>
      <c r="E718"/>
      <c r="G718" s="72"/>
      <c r="J718"/>
      <c r="K718"/>
      <c r="L718"/>
      <c r="M718"/>
      <c r="N718" s="8"/>
      <c r="O718"/>
    </row>
    <row r="719" spans="1:15" s="4" customFormat="1" x14ac:dyDescent="0.2">
      <c r="A719"/>
      <c r="B719"/>
      <c r="C719" s="2"/>
      <c r="D719" s="2"/>
      <c r="E719"/>
      <c r="G719" s="72"/>
      <c r="J719"/>
      <c r="K719"/>
      <c r="L719"/>
      <c r="M719"/>
      <c r="N719" s="8"/>
      <c r="O719"/>
    </row>
    <row r="720" spans="1:15" s="4" customFormat="1" x14ac:dyDescent="0.2">
      <c r="A720"/>
      <c r="B720"/>
      <c r="C720" s="2"/>
      <c r="D720" s="2"/>
      <c r="E720"/>
      <c r="G720" s="72"/>
      <c r="J720"/>
      <c r="K720"/>
      <c r="L720"/>
      <c r="M720"/>
      <c r="N720" s="8"/>
      <c r="O720"/>
    </row>
    <row r="721" spans="1:15" s="4" customFormat="1" x14ac:dyDescent="0.2">
      <c r="A721"/>
      <c r="B721"/>
      <c r="C721" s="2"/>
      <c r="D721" s="2"/>
      <c r="E721"/>
      <c r="G721" s="72"/>
      <c r="J721"/>
      <c r="K721"/>
      <c r="L721"/>
      <c r="M721"/>
      <c r="N721" s="8"/>
      <c r="O721"/>
    </row>
    <row r="722" spans="1:15" s="4" customFormat="1" x14ac:dyDescent="0.2">
      <c r="A722"/>
      <c r="B722"/>
      <c r="C722" s="2"/>
      <c r="D722" s="2"/>
      <c r="E722"/>
      <c r="G722" s="72"/>
      <c r="J722"/>
      <c r="K722"/>
      <c r="L722"/>
      <c r="M722"/>
      <c r="N722" s="8"/>
      <c r="O722"/>
    </row>
    <row r="723" spans="1:15" s="4" customFormat="1" x14ac:dyDescent="0.2">
      <c r="A723"/>
      <c r="B723"/>
      <c r="C723" s="2"/>
      <c r="D723" s="2"/>
      <c r="E723"/>
      <c r="G723" s="72"/>
      <c r="J723"/>
      <c r="K723"/>
      <c r="L723"/>
      <c r="M723"/>
      <c r="N723" s="8"/>
      <c r="O723"/>
    </row>
    <row r="724" spans="1:15" s="4" customFormat="1" x14ac:dyDescent="0.2">
      <c r="A724"/>
      <c r="B724"/>
      <c r="C724" s="2"/>
      <c r="D724" s="2"/>
      <c r="E724"/>
      <c r="G724" s="72"/>
      <c r="J724"/>
      <c r="K724"/>
      <c r="L724"/>
      <c r="M724"/>
      <c r="N724" s="8"/>
      <c r="O724"/>
    </row>
    <row r="725" spans="1:15" s="4" customFormat="1" x14ac:dyDescent="0.2">
      <c r="A725"/>
      <c r="B725"/>
      <c r="C725" s="2"/>
      <c r="D725" s="2"/>
      <c r="E725"/>
      <c r="G725" s="72"/>
      <c r="J725"/>
      <c r="K725"/>
      <c r="L725"/>
      <c r="M725"/>
      <c r="N725" s="8"/>
      <c r="O725"/>
    </row>
    <row r="726" spans="1:15" s="4" customFormat="1" x14ac:dyDescent="0.2">
      <c r="A726"/>
      <c r="B726"/>
      <c r="C726" s="2"/>
      <c r="D726" s="2"/>
      <c r="E726"/>
      <c r="G726" s="72"/>
      <c r="J726"/>
      <c r="K726"/>
      <c r="L726"/>
      <c r="M726"/>
      <c r="N726" s="8"/>
      <c r="O726"/>
    </row>
    <row r="727" spans="1:15" s="4" customFormat="1" x14ac:dyDescent="0.2">
      <c r="A727"/>
      <c r="B727"/>
      <c r="C727" s="2"/>
      <c r="D727" s="2"/>
      <c r="E727"/>
      <c r="G727" s="72"/>
      <c r="J727"/>
      <c r="K727"/>
      <c r="L727"/>
      <c r="M727"/>
      <c r="N727" s="8"/>
      <c r="O727"/>
    </row>
    <row r="728" spans="1:15" s="4" customFormat="1" x14ac:dyDescent="0.2">
      <c r="A728"/>
      <c r="B728"/>
      <c r="C728" s="2"/>
      <c r="D728" s="2"/>
      <c r="E728"/>
      <c r="G728" s="72"/>
      <c r="J728"/>
      <c r="K728"/>
      <c r="L728"/>
      <c r="M728"/>
      <c r="N728" s="8"/>
      <c r="O728"/>
    </row>
    <row r="729" spans="1:15" s="4" customFormat="1" x14ac:dyDescent="0.2">
      <c r="A729"/>
      <c r="B729"/>
      <c r="C729" s="2"/>
      <c r="D729" s="2"/>
      <c r="E729"/>
      <c r="G729" s="72"/>
      <c r="J729"/>
      <c r="K729"/>
      <c r="L729"/>
      <c r="M729"/>
      <c r="N729" s="8"/>
      <c r="O729"/>
    </row>
    <row r="730" spans="1:15" s="4" customFormat="1" x14ac:dyDescent="0.2">
      <c r="A730"/>
      <c r="B730"/>
      <c r="C730" s="2"/>
      <c r="D730" s="2"/>
      <c r="E730"/>
      <c r="G730" s="72"/>
      <c r="J730"/>
      <c r="K730"/>
      <c r="L730"/>
      <c r="M730"/>
      <c r="N730" s="8"/>
      <c r="O730"/>
    </row>
    <row r="731" spans="1:15" s="4" customFormat="1" x14ac:dyDescent="0.2">
      <c r="A731"/>
      <c r="B731"/>
      <c r="C731" s="2"/>
      <c r="D731" s="2"/>
      <c r="E731"/>
      <c r="G731" s="72"/>
      <c r="J731"/>
      <c r="K731"/>
      <c r="L731"/>
      <c r="M731"/>
      <c r="N731" s="8"/>
      <c r="O731"/>
    </row>
    <row r="732" spans="1:15" s="4" customFormat="1" x14ac:dyDescent="0.2">
      <c r="A732"/>
      <c r="B732"/>
      <c r="C732" s="2"/>
      <c r="D732" s="2"/>
      <c r="E732"/>
      <c r="G732" s="72"/>
      <c r="J732"/>
      <c r="K732"/>
      <c r="L732"/>
      <c r="M732"/>
      <c r="N732" s="8"/>
      <c r="O732"/>
    </row>
    <row r="733" spans="1:15" s="4" customFormat="1" x14ac:dyDescent="0.2">
      <c r="A733"/>
      <c r="B733"/>
      <c r="C733" s="2"/>
      <c r="D733" s="2"/>
      <c r="E733"/>
      <c r="G733" s="72"/>
      <c r="J733"/>
      <c r="K733"/>
      <c r="L733"/>
      <c r="M733"/>
      <c r="N733" s="8"/>
      <c r="O733"/>
    </row>
    <row r="734" spans="1:15" s="4" customFormat="1" x14ac:dyDescent="0.2">
      <c r="A734"/>
      <c r="B734"/>
      <c r="C734" s="2"/>
      <c r="D734" s="2"/>
      <c r="E734"/>
      <c r="G734" s="72"/>
      <c r="J734"/>
      <c r="K734"/>
      <c r="L734"/>
      <c r="M734"/>
      <c r="N734" s="8"/>
      <c r="O734"/>
    </row>
    <row r="735" spans="1:15" s="4" customFormat="1" x14ac:dyDescent="0.2">
      <c r="A735"/>
      <c r="B735"/>
      <c r="C735" s="2"/>
      <c r="D735" s="2"/>
      <c r="E735"/>
      <c r="G735" s="72"/>
      <c r="J735"/>
      <c r="K735"/>
      <c r="L735"/>
      <c r="M735"/>
      <c r="N735" s="8"/>
      <c r="O735"/>
    </row>
    <row r="736" spans="1:15" s="4" customFormat="1" x14ac:dyDescent="0.2">
      <c r="A736"/>
      <c r="B736"/>
      <c r="C736" s="2"/>
      <c r="D736" s="2"/>
      <c r="E736"/>
      <c r="G736" s="72"/>
      <c r="J736"/>
      <c r="K736"/>
      <c r="L736"/>
      <c r="M736"/>
      <c r="N736" s="8"/>
      <c r="O736"/>
    </row>
    <row r="737" spans="1:15" s="4" customFormat="1" x14ac:dyDescent="0.2">
      <c r="A737"/>
      <c r="B737"/>
      <c r="C737" s="2"/>
      <c r="D737" s="2"/>
      <c r="E737"/>
      <c r="G737" s="72"/>
      <c r="J737"/>
      <c r="K737"/>
      <c r="L737"/>
      <c r="M737"/>
      <c r="N737" s="8"/>
      <c r="O737"/>
    </row>
    <row r="738" spans="1:15" s="4" customFormat="1" x14ac:dyDescent="0.2">
      <c r="A738"/>
      <c r="B738"/>
      <c r="C738" s="2"/>
      <c r="D738" s="2"/>
      <c r="E738"/>
      <c r="G738" s="72"/>
      <c r="J738"/>
      <c r="K738"/>
      <c r="L738"/>
      <c r="M738"/>
      <c r="N738" s="8"/>
      <c r="O738"/>
    </row>
    <row r="739" spans="1:15" s="4" customFormat="1" x14ac:dyDescent="0.2">
      <c r="A739"/>
      <c r="B739"/>
      <c r="C739" s="2"/>
      <c r="D739" s="2"/>
      <c r="E739"/>
      <c r="G739" s="72"/>
      <c r="J739"/>
      <c r="K739"/>
      <c r="L739"/>
      <c r="M739"/>
      <c r="N739" s="8"/>
      <c r="O739"/>
    </row>
    <row r="740" spans="1:15" s="4" customFormat="1" x14ac:dyDescent="0.2">
      <c r="A740"/>
      <c r="B740"/>
      <c r="C740" s="2"/>
      <c r="D740" s="2"/>
      <c r="E740"/>
      <c r="G740" s="72"/>
      <c r="J740"/>
      <c r="K740"/>
      <c r="L740"/>
      <c r="M740"/>
      <c r="N740" s="8"/>
      <c r="O740"/>
    </row>
    <row r="741" spans="1:15" s="4" customFormat="1" x14ac:dyDescent="0.2">
      <c r="A741"/>
      <c r="B741"/>
      <c r="C741" s="2"/>
      <c r="D741" s="2"/>
      <c r="E741"/>
      <c r="G741" s="72"/>
      <c r="J741"/>
      <c r="K741"/>
      <c r="L741"/>
      <c r="M741"/>
      <c r="N741" s="8"/>
      <c r="O741"/>
    </row>
    <row r="742" spans="1:15" s="4" customFormat="1" x14ac:dyDescent="0.2">
      <c r="A742"/>
      <c r="B742"/>
      <c r="C742" s="2"/>
      <c r="D742" s="2"/>
      <c r="E742"/>
      <c r="G742" s="72"/>
      <c r="J742"/>
      <c r="K742"/>
      <c r="L742"/>
      <c r="M742"/>
      <c r="N742" s="8"/>
      <c r="O742"/>
    </row>
    <row r="743" spans="1:15" s="4" customFormat="1" x14ac:dyDescent="0.2">
      <c r="A743"/>
      <c r="B743"/>
      <c r="C743" s="2"/>
      <c r="D743" s="2"/>
      <c r="E743"/>
      <c r="G743" s="72"/>
      <c r="J743"/>
      <c r="K743"/>
      <c r="L743"/>
      <c r="M743"/>
      <c r="N743" s="8"/>
      <c r="O743"/>
    </row>
    <row r="744" spans="1:15" s="4" customFormat="1" x14ac:dyDescent="0.2">
      <c r="A744"/>
      <c r="B744"/>
      <c r="C744" s="2"/>
      <c r="D744" s="2"/>
      <c r="E744"/>
      <c r="G744" s="72"/>
      <c r="J744"/>
      <c r="K744"/>
      <c r="L744"/>
      <c r="M744"/>
      <c r="N744" s="8"/>
      <c r="O744"/>
    </row>
    <row r="745" spans="1:15" s="4" customFormat="1" x14ac:dyDescent="0.2">
      <c r="A745"/>
      <c r="B745"/>
      <c r="C745" s="2"/>
      <c r="D745" s="2"/>
      <c r="E745"/>
      <c r="G745" s="72"/>
      <c r="J745"/>
      <c r="K745"/>
      <c r="L745"/>
      <c r="M745"/>
      <c r="N745" s="8"/>
      <c r="O745"/>
    </row>
    <row r="746" spans="1:15" s="4" customFormat="1" x14ac:dyDescent="0.2">
      <c r="A746"/>
      <c r="B746"/>
      <c r="C746" s="2"/>
      <c r="D746" s="2"/>
      <c r="E746"/>
      <c r="G746" s="72"/>
      <c r="J746"/>
      <c r="K746"/>
      <c r="L746"/>
      <c r="M746"/>
      <c r="N746" s="8"/>
      <c r="O746"/>
    </row>
    <row r="747" spans="1:15" s="4" customFormat="1" x14ac:dyDescent="0.2">
      <c r="A747"/>
      <c r="B747"/>
      <c r="C747" s="2"/>
      <c r="D747" s="2"/>
      <c r="E747"/>
      <c r="G747" s="72"/>
      <c r="J747"/>
      <c r="K747"/>
      <c r="L747"/>
      <c r="M747"/>
      <c r="N747" s="8"/>
      <c r="O747"/>
    </row>
    <row r="748" spans="1:15" s="4" customFormat="1" x14ac:dyDescent="0.2">
      <c r="A748"/>
      <c r="B748"/>
      <c r="C748" s="2"/>
      <c r="D748" s="2"/>
      <c r="E748"/>
      <c r="G748" s="72"/>
      <c r="J748"/>
      <c r="K748"/>
      <c r="L748"/>
      <c r="M748"/>
      <c r="N748" s="8"/>
      <c r="O748"/>
    </row>
    <row r="749" spans="1:15" s="4" customFormat="1" x14ac:dyDescent="0.2">
      <c r="A749"/>
      <c r="B749"/>
      <c r="C749" s="2"/>
      <c r="D749" s="2"/>
      <c r="E749"/>
      <c r="G749" s="72"/>
      <c r="J749"/>
      <c r="K749"/>
      <c r="L749"/>
      <c r="M749"/>
      <c r="N749" s="8"/>
      <c r="O749"/>
    </row>
    <row r="750" spans="1:15" s="4" customFormat="1" x14ac:dyDescent="0.2">
      <c r="A750"/>
      <c r="B750"/>
      <c r="C750" s="2"/>
      <c r="D750" s="2"/>
      <c r="E750"/>
      <c r="G750" s="72"/>
      <c r="J750"/>
      <c r="K750"/>
      <c r="L750"/>
      <c r="M750"/>
      <c r="N750" s="8"/>
      <c r="O750"/>
    </row>
    <row r="751" spans="1:15" s="4" customFormat="1" x14ac:dyDescent="0.2">
      <c r="A751"/>
      <c r="B751"/>
      <c r="C751" s="2"/>
      <c r="D751" s="2"/>
      <c r="E751"/>
      <c r="G751" s="72"/>
      <c r="J751"/>
      <c r="K751"/>
      <c r="L751"/>
      <c r="M751"/>
      <c r="N751" s="8"/>
      <c r="O751"/>
    </row>
    <row r="752" spans="1:15" s="4" customFormat="1" x14ac:dyDescent="0.2">
      <c r="A752"/>
      <c r="B752"/>
      <c r="C752" s="2"/>
      <c r="D752" s="2"/>
      <c r="E752"/>
      <c r="G752" s="72"/>
      <c r="J752"/>
      <c r="K752"/>
      <c r="L752"/>
      <c r="M752"/>
      <c r="N752" s="8"/>
      <c r="O752"/>
    </row>
    <row r="753" spans="1:15" s="4" customFormat="1" x14ac:dyDescent="0.2">
      <c r="A753"/>
      <c r="B753"/>
      <c r="C753" s="2"/>
      <c r="D753" s="2"/>
      <c r="E753"/>
      <c r="G753" s="72"/>
      <c r="J753"/>
      <c r="K753"/>
      <c r="L753"/>
      <c r="M753"/>
      <c r="N753" s="8"/>
      <c r="O753"/>
    </row>
    <row r="754" spans="1:15" s="4" customFormat="1" x14ac:dyDescent="0.2">
      <c r="A754"/>
      <c r="B754"/>
      <c r="C754" s="2"/>
      <c r="D754" s="2"/>
      <c r="E754"/>
      <c r="G754" s="72"/>
      <c r="J754"/>
      <c r="K754"/>
      <c r="L754"/>
      <c r="M754"/>
      <c r="N754" s="8"/>
      <c r="O754"/>
    </row>
    <row r="755" spans="1:15" s="4" customFormat="1" x14ac:dyDescent="0.2">
      <c r="A755"/>
      <c r="B755"/>
      <c r="C755" s="2"/>
      <c r="D755" s="2"/>
      <c r="E755"/>
      <c r="G755" s="72"/>
      <c r="J755"/>
      <c r="K755"/>
      <c r="L755"/>
      <c r="M755"/>
      <c r="N755" s="8"/>
      <c r="O755"/>
    </row>
    <row r="756" spans="1:15" s="4" customFormat="1" x14ac:dyDescent="0.2">
      <c r="A756"/>
      <c r="B756"/>
      <c r="C756" s="2"/>
      <c r="D756" s="2"/>
      <c r="E756"/>
      <c r="G756" s="72"/>
      <c r="J756"/>
      <c r="K756"/>
      <c r="L756"/>
      <c r="M756"/>
      <c r="N756" s="8"/>
      <c r="O756"/>
    </row>
    <row r="757" spans="1:15" s="4" customFormat="1" x14ac:dyDescent="0.2">
      <c r="A757"/>
      <c r="B757"/>
      <c r="C757" s="2"/>
      <c r="D757" s="2"/>
      <c r="E757"/>
      <c r="G757" s="72"/>
      <c r="J757"/>
      <c r="K757"/>
      <c r="L757"/>
      <c r="M757"/>
      <c r="N757" s="8"/>
      <c r="O757"/>
    </row>
    <row r="758" spans="1:15" s="4" customFormat="1" x14ac:dyDescent="0.2">
      <c r="A758"/>
      <c r="B758"/>
      <c r="C758" s="2"/>
      <c r="D758" s="2"/>
      <c r="E758"/>
      <c r="G758" s="72"/>
      <c r="J758"/>
      <c r="K758"/>
      <c r="L758"/>
      <c r="M758"/>
      <c r="N758" s="8"/>
      <c r="O758"/>
    </row>
    <row r="759" spans="1:15" s="4" customFormat="1" x14ac:dyDescent="0.2">
      <c r="A759"/>
      <c r="B759"/>
      <c r="C759" s="2"/>
      <c r="D759" s="2"/>
      <c r="E759"/>
      <c r="G759" s="72"/>
      <c r="J759"/>
      <c r="K759"/>
      <c r="L759"/>
      <c r="M759"/>
      <c r="N759" s="8"/>
      <c r="O759"/>
    </row>
    <row r="760" spans="1:15" s="4" customFormat="1" x14ac:dyDescent="0.2">
      <c r="A760"/>
      <c r="B760"/>
      <c r="C760" s="2"/>
      <c r="D760" s="2"/>
      <c r="E760"/>
      <c r="G760" s="72"/>
      <c r="J760"/>
      <c r="K760"/>
      <c r="L760"/>
      <c r="M760"/>
      <c r="N760" s="8"/>
      <c r="O760"/>
    </row>
    <row r="761" spans="1:15" s="4" customFormat="1" x14ac:dyDescent="0.2">
      <c r="A761"/>
      <c r="B761"/>
      <c r="C761" s="2"/>
      <c r="D761" s="2"/>
      <c r="E761"/>
      <c r="G761" s="72"/>
      <c r="J761"/>
      <c r="K761"/>
      <c r="L761"/>
      <c r="M761"/>
      <c r="N761" s="8"/>
      <c r="O761"/>
    </row>
    <row r="762" spans="1:15" s="4" customFormat="1" x14ac:dyDescent="0.2">
      <c r="A762"/>
      <c r="B762"/>
      <c r="C762" s="2"/>
      <c r="D762" s="2"/>
      <c r="E762"/>
      <c r="G762" s="72"/>
      <c r="J762"/>
      <c r="K762"/>
      <c r="L762"/>
      <c r="M762"/>
      <c r="N762" s="8"/>
      <c r="O762"/>
    </row>
    <row r="763" spans="1:15" s="4" customFormat="1" x14ac:dyDescent="0.2">
      <c r="A763"/>
      <c r="B763"/>
      <c r="C763" s="2"/>
      <c r="D763" s="2"/>
      <c r="E763"/>
      <c r="G763" s="72"/>
      <c r="J763"/>
      <c r="K763"/>
      <c r="L763"/>
      <c r="M763"/>
      <c r="N763" s="8"/>
      <c r="O763"/>
    </row>
    <row r="764" spans="1:15" s="4" customFormat="1" x14ac:dyDescent="0.2">
      <c r="A764"/>
      <c r="B764"/>
      <c r="C764" s="2"/>
      <c r="D764" s="2"/>
      <c r="E764"/>
      <c r="G764" s="72"/>
      <c r="J764"/>
      <c r="K764"/>
      <c r="L764"/>
      <c r="M764"/>
      <c r="N764" s="8"/>
      <c r="O764"/>
    </row>
    <row r="765" spans="1:15" s="4" customFormat="1" x14ac:dyDescent="0.2">
      <c r="A765"/>
      <c r="B765"/>
      <c r="C765" s="2"/>
      <c r="D765" s="2"/>
      <c r="E765"/>
      <c r="G765" s="72"/>
      <c r="J765"/>
      <c r="K765"/>
      <c r="L765"/>
      <c r="M765"/>
      <c r="N765" s="8"/>
      <c r="O765"/>
    </row>
    <row r="766" spans="1:15" s="4" customFormat="1" x14ac:dyDescent="0.2">
      <c r="A766"/>
      <c r="B766"/>
      <c r="C766" s="2"/>
      <c r="D766" s="2"/>
      <c r="E766"/>
      <c r="G766" s="72"/>
      <c r="J766"/>
      <c r="K766"/>
      <c r="L766"/>
      <c r="M766"/>
      <c r="N766" s="8"/>
      <c r="O766"/>
    </row>
    <row r="767" spans="1:15" s="4" customFormat="1" x14ac:dyDescent="0.2">
      <c r="A767"/>
      <c r="B767"/>
      <c r="C767" s="2"/>
      <c r="D767" s="2"/>
      <c r="E767"/>
      <c r="G767" s="72"/>
      <c r="J767"/>
      <c r="K767"/>
      <c r="L767"/>
      <c r="M767"/>
      <c r="N767" s="8"/>
      <c r="O767"/>
    </row>
    <row r="768" spans="1:15" s="4" customFormat="1" x14ac:dyDescent="0.2">
      <c r="A768"/>
      <c r="B768"/>
      <c r="C768" s="2"/>
      <c r="D768" s="2"/>
      <c r="E768"/>
      <c r="G768" s="72"/>
      <c r="J768"/>
      <c r="K768"/>
      <c r="L768"/>
      <c r="M768"/>
      <c r="N768" s="8"/>
      <c r="O768"/>
    </row>
    <row r="769" spans="1:15" s="4" customFormat="1" x14ac:dyDescent="0.2">
      <c r="A769"/>
      <c r="B769"/>
      <c r="C769" s="2"/>
      <c r="D769" s="2"/>
      <c r="E769"/>
      <c r="G769" s="72"/>
      <c r="J769"/>
      <c r="K769"/>
      <c r="L769"/>
      <c r="M769"/>
      <c r="N769" s="8"/>
      <c r="O769"/>
    </row>
    <row r="770" spans="1:15" s="4" customFormat="1" x14ac:dyDescent="0.2">
      <c r="A770"/>
      <c r="B770"/>
      <c r="C770" s="2"/>
      <c r="D770" s="2"/>
      <c r="E770"/>
      <c r="G770" s="72"/>
      <c r="J770"/>
      <c r="K770"/>
      <c r="L770"/>
      <c r="M770"/>
      <c r="N770" s="8"/>
      <c r="O770"/>
    </row>
    <row r="771" spans="1:15" s="4" customFormat="1" x14ac:dyDescent="0.2">
      <c r="A771"/>
      <c r="B771"/>
      <c r="C771" s="2"/>
      <c r="D771" s="2"/>
      <c r="E771"/>
      <c r="G771" s="72"/>
      <c r="J771"/>
      <c r="K771"/>
      <c r="L771"/>
      <c r="M771"/>
      <c r="N771" s="8"/>
      <c r="O771"/>
    </row>
    <row r="772" spans="1:15" s="4" customFormat="1" x14ac:dyDescent="0.2">
      <c r="A772"/>
      <c r="B772"/>
      <c r="C772" s="2"/>
      <c r="D772" s="2"/>
      <c r="E772"/>
      <c r="G772" s="72"/>
      <c r="J772"/>
      <c r="K772"/>
      <c r="L772"/>
      <c r="M772"/>
      <c r="N772" s="8"/>
      <c r="O772"/>
    </row>
    <row r="773" spans="1:15" s="4" customFormat="1" x14ac:dyDescent="0.2">
      <c r="A773"/>
      <c r="B773"/>
      <c r="C773" s="2"/>
      <c r="D773" s="2"/>
      <c r="E773"/>
      <c r="G773" s="72"/>
      <c r="J773"/>
      <c r="K773"/>
      <c r="L773"/>
      <c r="M773"/>
      <c r="N773" s="8"/>
      <c r="O773"/>
    </row>
    <row r="774" spans="1:15" s="4" customFormat="1" x14ac:dyDescent="0.2">
      <c r="A774"/>
      <c r="B774"/>
      <c r="C774" s="2"/>
      <c r="D774" s="2"/>
      <c r="E774"/>
      <c r="G774" s="72"/>
      <c r="J774"/>
      <c r="K774"/>
      <c r="L774"/>
      <c r="M774"/>
      <c r="N774" s="8"/>
      <c r="O774"/>
    </row>
    <row r="775" spans="1:15" s="4" customFormat="1" x14ac:dyDescent="0.2">
      <c r="A775"/>
      <c r="B775"/>
      <c r="C775" s="2"/>
      <c r="D775" s="2"/>
      <c r="E775"/>
      <c r="G775" s="72"/>
      <c r="J775"/>
      <c r="K775"/>
      <c r="L775"/>
      <c r="M775"/>
      <c r="N775" s="8"/>
      <c r="O775"/>
    </row>
    <row r="776" spans="1:15" s="4" customFormat="1" x14ac:dyDescent="0.2">
      <c r="A776"/>
      <c r="B776"/>
      <c r="C776" s="2"/>
      <c r="D776" s="2"/>
      <c r="E776"/>
      <c r="G776" s="72"/>
      <c r="J776"/>
      <c r="K776"/>
      <c r="L776"/>
      <c r="M776"/>
      <c r="N776" s="8"/>
      <c r="O776"/>
    </row>
    <row r="777" spans="1:15" s="4" customFormat="1" x14ac:dyDescent="0.2">
      <c r="A777"/>
      <c r="B777"/>
      <c r="C777" s="2"/>
      <c r="D777" s="2"/>
      <c r="E777"/>
      <c r="G777" s="72"/>
      <c r="J777"/>
      <c r="K777"/>
      <c r="L777"/>
      <c r="M777"/>
      <c r="N777" s="8"/>
      <c r="O777"/>
    </row>
    <row r="778" spans="1:15" s="4" customFormat="1" x14ac:dyDescent="0.2">
      <c r="A778"/>
      <c r="B778"/>
      <c r="C778" s="2"/>
      <c r="D778" s="2"/>
      <c r="E778"/>
      <c r="G778" s="72"/>
      <c r="J778"/>
      <c r="K778"/>
      <c r="L778"/>
      <c r="M778"/>
      <c r="N778" s="8"/>
      <c r="O778"/>
    </row>
    <row r="779" spans="1:15" s="4" customFormat="1" x14ac:dyDescent="0.2">
      <c r="A779"/>
      <c r="B779"/>
      <c r="C779" s="2"/>
      <c r="D779" s="2"/>
      <c r="E779"/>
      <c r="G779" s="72"/>
      <c r="J779"/>
      <c r="K779"/>
      <c r="L779"/>
      <c r="M779"/>
      <c r="N779" s="8"/>
      <c r="O779"/>
    </row>
    <row r="780" spans="1:15" s="4" customFormat="1" x14ac:dyDescent="0.2">
      <c r="A780"/>
      <c r="B780"/>
      <c r="C780" s="2"/>
      <c r="D780" s="2"/>
      <c r="E780"/>
      <c r="G780" s="72"/>
      <c r="J780"/>
      <c r="K780"/>
      <c r="L780"/>
      <c r="M780"/>
      <c r="N780" s="8"/>
      <c r="O780"/>
    </row>
    <row r="781" spans="1:15" s="4" customFormat="1" x14ac:dyDescent="0.2">
      <c r="A781"/>
      <c r="B781"/>
      <c r="C781" s="2"/>
      <c r="D781" s="2"/>
      <c r="E781"/>
      <c r="G781" s="72"/>
      <c r="J781"/>
      <c r="K781"/>
      <c r="L781"/>
      <c r="M781"/>
      <c r="N781" s="8"/>
      <c r="O781"/>
    </row>
    <row r="782" spans="1:15" s="4" customFormat="1" x14ac:dyDescent="0.2">
      <c r="A782"/>
      <c r="B782"/>
      <c r="C782" s="2"/>
      <c r="D782" s="2"/>
      <c r="E782"/>
      <c r="G782" s="72"/>
      <c r="J782"/>
      <c r="K782"/>
      <c r="L782"/>
      <c r="M782"/>
      <c r="N782" s="8"/>
      <c r="O782"/>
    </row>
    <row r="783" spans="1:15" s="4" customFormat="1" x14ac:dyDescent="0.2">
      <c r="A783"/>
      <c r="B783"/>
      <c r="C783" s="2"/>
      <c r="D783" s="2"/>
      <c r="E783"/>
      <c r="G783" s="72"/>
      <c r="J783"/>
      <c r="K783"/>
      <c r="L783"/>
      <c r="M783"/>
      <c r="N783" s="8"/>
      <c r="O783"/>
    </row>
    <row r="784" spans="1:15" s="4" customFormat="1" x14ac:dyDescent="0.2">
      <c r="A784"/>
      <c r="B784"/>
      <c r="C784" s="2"/>
      <c r="D784" s="2"/>
      <c r="E784"/>
      <c r="G784" s="72"/>
      <c r="J784"/>
      <c r="K784"/>
      <c r="L784"/>
      <c r="M784"/>
      <c r="N784" s="8"/>
      <c r="O784"/>
    </row>
    <row r="785" spans="1:15" s="4" customFormat="1" x14ac:dyDescent="0.2">
      <c r="A785"/>
      <c r="B785"/>
      <c r="C785" s="2"/>
      <c r="D785" s="2"/>
      <c r="E785"/>
      <c r="G785" s="72"/>
      <c r="J785"/>
      <c r="K785"/>
      <c r="L785"/>
      <c r="M785"/>
      <c r="N785" s="8"/>
      <c r="O785"/>
    </row>
    <row r="786" spans="1:15" s="4" customFormat="1" x14ac:dyDescent="0.2">
      <c r="A786"/>
      <c r="B786"/>
      <c r="C786" s="2"/>
      <c r="D786" s="2"/>
      <c r="E786"/>
      <c r="G786" s="72"/>
      <c r="J786"/>
      <c r="K786"/>
      <c r="L786"/>
      <c r="M786"/>
      <c r="N786" s="8"/>
      <c r="O786"/>
    </row>
    <row r="787" spans="1:15" s="4" customFormat="1" x14ac:dyDescent="0.2">
      <c r="A787"/>
      <c r="B787"/>
      <c r="C787" s="2"/>
      <c r="D787" s="2"/>
      <c r="E787"/>
      <c r="G787" s="72"/>
      <c r="J787"/>
      <c r="K787"/>
      <c r="L787"/>
      <c r="M787"/>
      <c r="N787" s="8"/>
      <c r="O787"/>
    </row>
    <row r="788" spans="1:15" s="4" customFormat="1" x14ac:dyDescent="0.2">
      <c r="A788"/>
      <c r="B788"/>
      <c r="C788" s="2"/>
      <c r="D788" s="2"/>
      <c r="E788"/>
      <c r="G788" s="72"/>
      <c r="J788"/>
      <c r="K788"/>
      <c r="L788"/>
      <c r="M788"/>
      <c r="N788" s="8"/>
      <c r="O788"/>
    </row>
    <row r="789" spans="1:15" s="4" customFormat="1" x14ac:dyDescent="0.2">
      <c r="A789"/>
      <c r="B789"/>
      <c r="C789" s="2"/>
      <c r="D789" s="2"/>
      <c r="E789"/>
      <c r="G789" s="72"/>
      <c r="J789"/>
      <c r="K789"/>
      <c r="L789"/>
      <c r="M789"/>
      <c r="N789" s="8"/>
      <c r="O789"/>
    </row>
    <row r="790" spans="1:15" s="4" customFormat="1" x14ac:dyDescent="0.2">
      <c r="A790"/>
      <c r="B790"/>
      <c r="C790" s="2"/>
      <c r="D790" s="2"/>
      <c r="E790"/>
      <c r="G790" s="72"/>
      <c r="J790"/>
      <c r="K790"/>
      <c r="L790"/>
      <c r="M790"/>
      <c r="N790" s="8"/>
      <c r="O790"/>
    </row>
    <row r="791" spans="1:15" s="4" customFormat="1" x14ac:dyDescent="0.2">
      <c r="A791"/>
      <c r="B791"/>
      <c r="C791" s="2"/>
      <c r="D791" s="2"/>
      <c r="E791"/>
      <c r="G791" s="72"/>
      <c r="J791"/>
      <c r="K791"/>
      <c r="L791"/>
      <c r="M791"/>
      <c r="N791" s="8"/>
      <c r="O791"/>
    </row>
    <row r="792" spans="1:15" s="4" customFormat="1" x14ac:dyDescent="0.2">
      <c r="A792"/>
      <c r="B792"/>
      <c r="C792" s="2"/>
      <c r="D792" s="2"/>
      <c r="E792"/>
      <c r="G792" s="72"/>
      <c r="J792"/>
      <c r="K792"/>
      <c r="L792"/>
      <c r="M792"/>
      <c r="N792" s="8"/>
      <c r="O792"/>
    </row>
    <row r="793" spans="1:15" s="4" customFormat="1" x14ac:dyDescent="0.2">
      <c r="A793"/>
      <c r="B793"/>
      <c r="C793" s="2"/>
      <c r="D793" s="2"/>
      <c r="E793"/>
      <c r="G793" s="72"/>
      <c r="J793"/>
      <c r="K793"/>
      <c r="L793"/>
      <c r="M793"/>
      <c r="N793" s="8"/>
      <c r="O793"/>
    </row>
    <row r="794" spans="1:15" s="4" customFormat="1" x14ac:dyDescent="0.2">
      <c r="A794"/>
      <c r="B794"/>
      <c r="C794" s="2"/>
      <c r="D794" s="2"/>
      <c r="E794"/>
      <c r="G794" s="72"/>
      <c r="J794"/>
      <c r="K794"/>
      <c r="L794"/>
      <c r="M794"/>
      <c r="N794" s="8"/>
      <c r="O794"/>
    </row>
    <row r="795" spans="1:15" s="4" customFormat="1" x14ac:dyDescent="0.2">
      <c r="A795"/>
      <c r="B795"/>
      <c r="C795" s="2"/>
      <c r="D795" s="2"/>
      <c r="E795"/>
      <c r="G795" s="72"/>
      <c r="J795"/>
      <c r="K795"/>
      <c r="L795"/>
      <c r="M795"/>
      <c r="N795" s="8"/>
      <c r="O795"/>
    </row>
    <row r="796" spans="1:15" s="4" customFormat="1" x14ac:dyDescent="0.2">
      <c r="A796"/>
      <c r="B796"/>
      <c r="C796" s="2"/>
      <c r="D796" s="2"/>
      <c r="E796"/>
      <c r="G796" s="72"/>
      <c r="J796"/>
      <c r="K796"/>
      <c r="L796"/>
      <c r="M796"/>
      <c r="N796" s="8"/>
      <c r="O796"/>
    </row>
    <row r="797" spans="1:15" s="4" customFormat="1" x14ac:dyDescent="0.2">
      <c r="A797"/>
      <c r="B797"/>
      <c r="C797" s="2"/>
      <c r="D797" s="2"/>
      <c r="E797"/>
      <c r="G797" s="72"/>
      <c r="J797"/>
      <c r="K797"/>
      <c r="L797"/>
      <c r="M797"/>
      <c r="N797" s="8"/>
      <c r="O797"/>
    </row>
    <row r="798" spans="1:15" s="4" customFormat="1" x14ac:dyDescent="0.2">
      <c r="A798"/>
      <c r="B798"/>
      <c r="C798" s="2"/>
      <c r="D798" s="2"/>
      <c r="E798"/>
      <c r="G798" s="72"/>
      <c r="J798"/>
      <c r="K798"/>
      <c r="L798"/>
      <c r="M798"/>
      <c r="N798" s="8"/>
      <c r="O798"/>
    </row>
    <row r="799" spans="1:15" s="4" customFormat="1" x14ac:dyDescent="0.2">
      <c r="A799"/>
      <c r="B799"/>
      <c r="C799" s="2"/>
      <c r="D799" s="2"/>
      <c r="E799"/>
      <c r="G799" s="72"/>
      <c r="J799"/>
      <c r="K799"/>
      <c r="L799"/>
      <c r="M799"/>
      <c r="N799" s="8"/>
      <c r="O799"/>
    </row>
    <row r="800" spans="1:15" s="4" customFormat="1" x14ac:dyDescent="0.2">
      <c r="A800"/>
      <c r="B800"/>
      <c r="C800" s="2"/>
      <c r="D800" s="2"/>
      <c r="E800"/>
      <c r="G800" s="72"/>
      <c r="J800"/>
      <c r="K800"/>
      <c r="L800"/>
      <c r="M800"/>
      <c r="N800" s="8"/>
      <c r="O800"/>
    </row>
    <row r="801" spans="1:15" s="4" customFormat="1" x14ac:dyDescent="0.2">
      <c r="A801"/>
      <c r="B801"/>
      <c r="C801" s="2"/>
      <c r="D801" s="2"/>
      <c r="E801"/>
      <c r="G801" s="72"/>
      <c r="J801"/>
      <c r="K801"/>
      <c r="L801"/>
      <c r="M801"/>
      <c r="N801" s="8"/>
      <c r="O801"/>
    </row>
    <row r="802" spans="1:15" s="4" customFormat="1" x14ac:dyDescent="0.2">
      <c r="A802"/>
      <c r="B802"/>
      <c r="C802" s="2"/>
      <c r="D802" s="2"/>
      <c r="E802"/>
      <c r="G802" s="72"/>
      <c r="J802"/>
      <c r="K802"/>
      <c r="L802"/>
      <c r="M802"/>
      <c r="N802" s="8"/>
      <c r="O802"/>
    </row>
    <row r="803" spans="1:15" s="4" customFormat="1" x14ac:dyDescent="0.2">
      <c r="A803"/>
      <c r="B803"/>
      <c r="C803" s="2"/>
      <c r="D803" s="2"/>
      <c r="E803"/>
      <c r="G803" s="72"/>
      <c r="J803"/>
      <c r="K803"/>
      <c r="L803"/>
      <c r="M803"/>
      <c r="N803" s="8"/>
      <c r="O803"/>
    </row>
    <row r="804" spans="1:15" s="4" customFormat="1" x14ac:dyDescent="0.2">
      <c r="A804"/>
      <c r="B804"/>
      <c r="C804" s="2"/>
      <c r="D804" s="2"/>
      <c r="E804"/>
      <c r="G804" s="72"/>
      <c r="J804"/>
      <c r="K804"/>
      <c r="L804"/>
      <c r="M804"/>
      <c r="N804" s="8"/>
      <c r="O804"/>
    </row>
    <row r="805" spans="1:15" s="4" customFormat="1" x14ac:dyDescent="0.2">
      <c r="A805"/>
      <c r="B805"/>
      <c r="C805" s="2"/>
      <c r="D805" s="2"/>
      <c r="E805"/>
      <c r="G805" s="72"/>
      <c r="J805"/>
      <c r="K805"/>
      <c r="L805"/>
      <c r="M805"/>
      <c r="N805" s="8"/>
      <c r="O805"/>
    </row>
    <row r="806" spans="1:15" s="4" customFormat="1" x14ac:dyDescent="0.2">
      <c r="A806"/>
      <c r="B806"/>
      <c r="C806" s="2"/>
      <c r="D806" s="2"/>
      <c r="E806"/>
      <c r="G806" s="72"/>
      <c r="J806"/>
      <c r="K806"/>
      <c r="L806"/>
      <c r="M806"/>
      <c r="N806" s="8"/>
      <c r="O806"/>
    </row>
    <row r="807" spans="1:15" s="4" customFormat="1" x14ac:dyDescent="0.2">
      <c r="A807"/>
      <c r="B807"/>
      <c r="C807" s="2"/>
      <c r="D807" s="2"/>
      <c r="E807"/>
      <c r="G807" s="72"/>
      <c r="J807"/>
      <c r="K807"/>
      <c r="L807"/>
      <c r="M807"/>
      <c r="N807" s="8"/>
      <c r="O807"/>
    </row>
    <row r="808" spans="1:15" s="4" customFormat="1" x14ac:dyDescent="0.2">
      <c r="A808"/>
      <c r="B808"/>
      <c r="C808" s="2"/>
      <c r="D808" s="2"/>
      <c r="E808"/>
      <c r="G808" s="72"/>
      <c r="J808"/>
      <c r="K808"/>
      <c r="L808"/>
      <c r="M808"/>
      <c r="N808" s="8"/>
      <c r="O808"/>
    </row>
    <row r="809" spans="1:15" s="4" customFormat="1" x14ac:dyDescent="0.2">
      <c r="A809"/>
      <c r="B809"/>
      <c r="C809" s="2"/>
      <c r="D809" s="2"/>
      <c r="E809"/>
      <c r="G809" s="72"/>
      <c r="J809"/>
      <c r="K809"/>
      <c r="L809"/>
      <c r="M809"/>
      <c r="N809" s="8"/>
      <c r="O809"/>
    </row>
    <row r="810" spans="1:15" s="4" customFormat="1" x14ac:dyDescent="0.2">
      <c r="A810"/>
      <c r="B810"/>
      <c r="C810" s="2"/>
      <c r="D810" s="2"/>
      <c r="E810"/>
      <c r="G810" s="72"/>
      <c r="J810"/>
      <c r="K810"/>
      <c r="L810"/>
      <c r="M810"/>
      <c r="N810" s="8"/>
      <c r="O810"/>
    </row>
    <row r="811" spans="1:15" s="4" customFormat="1" x14ac:dyDescent="0.2">
      <c r="A811"/>
      <c r="B811"/>
      <c r="C811" s="2"/>
      <c r="D811" s="2"/>
      <c r="E811"/>
      <c r="G811" s="72"/>
      <c r="J811"/>
      <c r="K811"/>
      <c r="L811"/>
      <c r="M811"/>
      <c r="N811" s="8"/>
      <c r="O811"/>
    </row>
    <row r="812" spans="1:15" s="4" customFormat="1" x14ac:dyDescent="0.2">
      <c r="A812"/>
      <c r="B812"/>
      <c r="C812" s="2"/>
      <c r="D812" s="2"/>
      <c r="E812"/>
      <c r="G812" s="72"/>
      <c r="J812"/>
      <c r="K812"/>
      <c r="L812"/>
      <c r="M812"/>
      <c r="N812" s="8"/>
      <c r="O812"/>
    </row>
    <row r="813" spans="1:15" s="4" customFormat="1" x14ac:dyDescent="0.2">
      <c r="A813"/>
      <c r="B813"/>
      <c r="C813" s="2"/>
      <c r="D813" s="2"/>
      <c r="E813"/>
      <c r="G813" s="72"/>
      <c r="J813"/>
      <c r="K813"/>
      <c r="L813"/>
      <c r="M813"/>
      <c r="N813" s="8"/>
      <c r="O813"/>
    </row>
    <row r="814" spans="1:15" s="4" customFormat="1" x14ac:dyDescent="0.2">
      <c r="A814"/>
      <c r="B814"/>
      <c r="C814" s="2"/>
      <c r="D814" s="2"/>
      <c r="E814"/>
      <c r="G814" s="72"/>
      <c r="J814"/>
      <c r="K814"/>
      <c r="L814"/>
      <c r="M814"/>
      <c r="N814" s="8"/>
      <c r="O814"/>
    </row>
    <row r="815" spans="1:15" s="4" customFormat="1" x14ac:dyDescent="0.2">
      <c r="A815"/>
      <c r="B815"/>
      <c r="C815" s="2"/>
      <c r="D815" s="2"/>
      <c r="E815"/>
      <c r="G815" s="72"/>
      <c r="J815"/>
      <c r="K815"/>
      <c r="L815"/>
      <c r="M815"/>
      <c r="N815" s="8"/>
      <c r="O815"/>
    </row>
    <row r="816" spans="1:15" s="4" customFormat="1" x14ac:dyDescent="0.2">
      <c r="A816"/>
      <c r="B816"/>
      <c r="C816" s="2"/>
      <c r="D816" s="2"/>
      <c r="E816"/>
      <c r="G816" s="72"/>
      <c r="J816"/>
      <c r="K816"/>
      <c r="L816"/>
      <c r="M816"/>
      <c r="N816" s="8"/>
      <c r="O816"/>
    </row>
    <row r="817" spans="1:15" s="4" customFormat="1" x14ac:dyDescent="0.2">
      <c r="A817"/>
      <c r="B817"/>
      <c r="C817" s="2"/>
      <c r="D817" s="2"/>
      <c r="E817"/>
      <c r="G817" s="72"/>
      <c r="J817"/>
      <c r="K817"/>
      <c r="L817"/>
      <c r="M817"/>
      <c r="N817" s="8"/>
      <c r="O817"/>
    </row>
    <row r="818" spans="1:15" s="4" customFormat="1" x14ac:dyDescent="0.2">
      <c r="A818"/>
      <c r="B818"/>
      <c r="C818" s="2"/>
      <c r="D818" s="2"/>
      <c r="E818"/>
      <c r="G818" s="72"/>
      <c r="J818"/>
      <c r="K818"/>
      <c r="L818"/>
      <c r="M818"/>
      <c r="N818" s="8"/>
      <c r="O818"/>
    </row>
    <row r="819" spans="1:15" s="4" customFormat="1" x14ac:dyDescent="0.2">
      <c r="A819"/>
      <c r="B819"/>
      <c r="C819" s="2"/>
      <c r="D819" s="2"/>
      <c r="E819"/>
      <c r="G819" s="72"/>
      <c r="J819"/>
      <c r="K819"/>
      <c r="L819"/>
      <c r="M819"/>
      <c r="N819" s="8"/>
      <c r="O819"/>
    </row>
    <row r="820" spans="1:15" s="4" customFormat="1" x14ac:dyDescent="0.2">
      <c r="A820"/>
      <c r="B820"/>
      <c r="C820" s="2"/>
      <c r="D820" s="2"/>
      <c r="E820"/>
      <c r="G820" s="72"/>
      <c r="J820"/>
      <c r="K820"/>
      <c r="L820"/>
      <c r="M820"/>
      <c r="N820" s="8"/>
      <c r="O820"/>
    </row>
    <row r="821" spans="1:15" s="4" customFormat="1" x14ac:dyDescent="0.2">
      <c r="A821"/>
      <c r="B821"/>
      <c r="C821" s="2"/>
      <c r="D821" s="2"/>
      <c r="E821"/>
      <c r="G821" s="72"/>
      <c r="J821"/>
      <c r="K821"/>
      <c r="L821"/>
      <c r="M821"/>
      <c r="N821" s="8"/>
      <c r="O821"/>
    </row>
    <row r="822" spans="1:15" s="4" customFormat="1" x14ac:dyDescent="0.2">
      <c r="A822"/>
      <c r="B822"/>
      <c r="C822" s="2"/>
      <c r="D822" s="2"/>
      <c r="E822"/>
      <c r="G822" s="72"/>
      <c r="J822"/>
      <c r="K822"/>
      <c r="L822"/>
      <c r="M822"/>
      <c r="N822" s="8"/>
      <c r="O822"/>
    </row>
    <row r="823" spans="1:15" s="4" customFormat="1" x14ac:dyDescent="0.2">
      <c r="A823"/>
      <c r="B823"/>
      <c r="C823" s="2"/>
      <c r="D823" s="2"/>
      <c r="E823"/>
      <c r="G823" s="72"/>
      <c r="J823"/>
      <c r="K823"/>
      <c r="L823"/>
      <c r="M823"/>
      <c r="N823" s="8"/>
      <c r="O823"/>
    </row>
    <row r="824" spans="1:15" s="4" customFormat="1" x14ac:dyDescent="0.2">
      <c r="A824"/>
      <c r="B824"/>
      <c r="C824" s="2"/>
      <c r="D824" s="2"/>
      <c r="E824"/>
      <c r="G824" s="72"/>
      <c r="J824"/>
      <c r="K824"/>
      <c r="L824"/>
      <c r="M824"/>
      <c r="N824" s="8"/>
      <c r="O824"/>
    </row>
    <row r="825" spans="1:15" s="4" customFormat="1" x14ac:dyDescent="0.2">
      <c r="A825"/>
      <c r="B825"/>
      <c r="C825" s="2"/>
      <c r="D825" s="2"/>
      <c r="E825"/>
      <c r="G825" s="72"/>
      <c r="J825"/>
      <c r="K825"/>
      <c r="L825"/>
      <c r="M825"/>
      <c r="N825" s="8"/>
      <c r="O825"/>
    </row>
    <row r="826" spans="1:15" s="4" customFormat="1" x14ac:dyDescent="0.2">
      <c r="A826"/>
      <c r="B826"/>
      <c r="C826" s="2"/>
      <c r="D826" s="2"/>
      <c r="E826"/>
      <c r="G826" s="72"/>
      <c r="J826"/>
      <c r="K826"/>
      <c r="L826"/>
      <c r="M826"/>
      <c r="N826" s="8"/>
      <c r="O826"/>
    </row>
    <row r="827" spans="1:15" s="4" customFormat="1" x14ac:dyDescent="0.2">
      <c r="A827"/>
      <c r="B827"/>
      <c r="C827" s="2"/>
      <c r="D827" s="2"/>
      <c r="E827"/>
      <c r="G827" s="72"/>
      <c r="J827"/>
      <c r="K827"/>
      <c r="L827"/>
      <c r="M827"/>
      <c r="N827" s="8"/>
      <c r="O827"/>
    </row>
    <row r="828" spans="1:15" s="4" customFormat="1" x14ac:dyDescent="0.2">
      <c r="A828"/>
      <c r="B828"/>
      <c r="C828" s="2"/>
      <c r="D828" s="2"/>
      <c r="E828"/>
      <c r="G828" s="72"/>
      <c r="J828"/>
      <c r="K828"/>
      <c r="L828"/>
      <c r="M828"/>
      <c r="N828" s="8"/>
      <c r="O828"/>
    </row>
    <row r="829" spans="1:15" s="4" customFormat="1" x14ac:dyDescent="0.2">
      <c r="A829"/>
      <c r="B829"/>
      <c r="C829" s="2"/>
      <c r="D829" s="2"/>
      <c r="E829"/>
      <c r="G829" s="72"/>
      <c r="J829"/>
      <c r="K829"/>
      <c r="L829"/>
      <c r="M829"/>
      <c r="N829" s="8"/>
      <c r="O829"/>
    </row>
    <row r="830" spans="1:15" s="4" customFormat="1" x14ac:dyDescent="0.2">
      <c r="A830"/>
      <c r="B830"/>
      <c r="C830" s="2"/>
      <c r="D830" s="2"/>
      <c r="E830"/>
      <c r="G830" s="72"/>
      <c r="J830"/>
      <c r="K830"/>
      <c r="L830"/>
      <c r="M830"/>
      <c r="N830" s="8"/>
      <c r="O830"/>
    </row>
    <row r="831" spans="1:15" s="4" customFormat="1" x14ac:dyDescent="0.2">
      <c r="A831"/>
      <c r="B831"/>
      <c r="C831" s="2"/>
      <c r="D831" s="2"/>
      <c r="E831"/>
      <c r="G831" s="72"/>
      <c r="J831"/>
      <c r="K831"/>
      <c r="L831"/>
      <c r="M831"/>
      <c r="N831" s="8"/>
      <c r="O831"/>
    </row>
    <row r="832" spans="1:15" s="4" customFormat="1" x14ac:dyDescent="0.2">
      <c r="A832"/>
      <c r="B832"/>
      <c r="C832" s="2"/>
      <c r="D832" s="2"/>
      <c r="E832"/>
      <c r="G832" s="72"/>
      <c r="J832"/>
      <c r="K832"/>
      <c r="L832"/>
      <c r="M832"/>
      <c r="N832" s="8"/>
      <c r="O832"/>
    </row>
    <row r="833" spans="1:15" s="4" customFormat="1" x14ac:dyDescent="0.2">
      <c r="A833"/>
      <c r="B833"/>
      <c r="C833" s="2"/>
      <c r="D833" s="2"/>
      <c r="E833"/>
      <c r="G833" s="72"/>
      <c r="J833"/>
      <c r="K833"/>
      <c r="L833"/>
      <c r="M833"/>
      <c r="N833" s="8"/>
      <c r="O833"/>
    </row>
    <row r="834" spans="1:15" s="4" customFormat="1" x14ac:dyDescent="0.2">
      <c r="A834"/>
      <c r="B834"/>
      <c r="C834" s="2"/>
      <c r="D834" s="2"/>
      <c r="E834"/>
      <c r="G834" s="72"/>
      <c r="J834"/>
      <c r="K834"/>
      <c r="L834"/>
      <c r="M834"/>
      <c r="N834" s="8"/>
      <c r="O834"/>
    </row>
    <row r="835" spans="1:15" s="4" customFormat="1" x14ac:dyDescent="0.2">
      <c r="A835"/>
      <c r="B835"/>
      <c r="C835" s="2"/>
      <c r="D835" s="2"/>
      <c r="E835"/>
      <c r="G835" s="72"/>
      <c r="J835"/>
      <c r="K835"/>
      <c r="L835"/>
      <c r="M835"/>
      <c r="N835" s="8"/>
      <c r="O835"/>
    </row>
    <row r="836" spans="1:15" s="4" customFormat="1" x14ac:dyDescent="0.2">
      <c r="A836"/>
      <c r="B836"/>
      <c r="C836" s="2"/>
      <c r="D836" s="2"/>
      <c r="E836"/>
      <c r="G836" s="72"/>
      <c r="J836"/>
      <c r="K836"/>
      <c r="L836"/>
      <c r="M836"/>
      <c r="N836" s="8"/>
      <c r="O836"/>
    </row>
    <row r="837" spans="1:15" s="4" customFormat="1" x14ac:dyDescent="0.2">
      <c r="A837"/>
      <c r="B837"/>
      <c r="C837" s="2"/>
      <c r="D837" s="2"/>
      <c r="E837"/>
      <c r="G837" s="72"/>
      <c r="J837"/>
      <c r="K837"/>
      <c r="L837"/>
      <c r="M837"/>
      <c r="N837" s="8"/>
      <c r="O837"/>
    </row>
    <row r="838" spans="1:15" s="4" customFormat="1" x14ac:dyDescent="0.2">
      <c r="A838"/>
      <c r="B838"/>
      <c r="C838" s="2"/>
      <c r="D838" s="2"/>
      <c r="E838"/>
      <c r="G838" s="72"/>
      <c r="J838"/>
      <c r="K838"/>
      <c r="L838"/>
      <c r="M838"/>
      <c r="N838" s="8"/>
      <c r="O838"/>
    </row>
    <row r="839" spans="1:15" s="4" customFormat="1" x14ac:dyDescent="0.2">
      <c r="A839"/>
      <c r="B839"/>
      <c r="C839" s="2"/>
      <c r="D839" s="2"/>
      <c r="E839"/>
      <c r="G839" s="72"/>
      <c r="J839"/>
      <c r="K839"/>
      <c r="L839"/>
      <c r="M839"/>
      <c r="N839" s="8"/>
      <c r="O839"/>
    </row>
    <row r="840" spans="1:15" s="4" customFormat="1" x14ac:dyDescent="0.2">
      <c r="A840"/>
      <c r="B840"/>
      <c r="C840" s="2"/>
      <c r="D840" s="2"/>
      <c r="E840"/>
      <c r="G840" s="72"/>
      <c r="J840"/>
      <c r="K840"/>
      <c r="L840"/>
      <c r="M840"/>
      <c r="N840" s="8"/>
      <c r="O840"/>
    </row>
    <row r="841" spans="1:15" s="4" customFormat="1" x14ac:dyDescent="0.2">
      <c r="A841"/>
      <c r="B841"/>
      <c r="C841" s="2"/>
      <c r="D841" s="2"/>
      <c r="E841"/>
      <c r="G841" s="72"/>
      <c r="J841"/>
      <c r="K841"/>
      <c r="L841"/>
      <c r="M841"/>
      <c r="N841" s="8"/>
      <c r="O841"/>
    </row>
    <row r="842" spans="1:15" s="4" customFormat="1" x14ac:dyDescent="0.2">
      <c r="A842"/>
      <c r="B842"/>
      <c r="C842" s="2"/>
      <c r="D842" s="2"/>
      <c r="E842"/>
      <c r="G842" s="72"/>
      <c r="J842"/>
      <c r="K842"/>
      <c r="L842"/>
      <c r="M842"/>
      <c r="N842" s="8"/>
      <c r="O842"/>
    </row>
    <row r="843" spans="1:15" s="4" customFormat="1" x14ac:dyDescent="0.2">
      <c r="A843"/>
      <c r="B843"/>
      <c r="C843" s="2"/>
      <c r="D843" s="2"/>
      <c r="E843"/>
      <c r="G843" s="72"/>
      <c r="J843"/>
      <c r="K843"/>
      <c r="L843"/>
      <c r="M843"/>
      <c r="N843" s="8"/>
      <c r="O843"/>
    </row>
    <row r="844" spans="1:15" s="4" customFormat="1" x14ac:dyDescent="0.2">
      <c r="A844"/>
      <c r="B844"/>
      <c r="C844" s="2"/>
      <c r="D844" s="2"/>
      <c r="E844"/>
      <c r="G844" s="72"/>
      <c r="J844"/>
      <c r="K844"/>
      <c r="L844"/>
      <c r="M844"/>
      <c r="N844" s="8"/>
      <c r="O844"/>
    </row>
    <row r="845" spans="1:15" s="4" customFormat="1" x14ac:dyDescent="0.2">
      <c r="A845"/>
      <c r="B845"/>
      <c r="C845" s="2"/>
      <c r="D845" s="2"/>
      <c r="E845"/>
      <c r="G845" s="72"/>
      <c r="J845"/>
      <c r="K845"/>
      <c r="L845"/>
      <c r="M845"/>
      <c r="N845" s="8"/>
      <c r="O845"/>
    </row>
    <row r="846" spans="1:15" s="4" customFormat="1" x14ac:dyDescent="0.2">
      <c r="A846"/>
      <c r="B846"/>
      <c r="C846" s="2"/>
      <c r="D846" s="2"/>
      <c r="E846"/>
      <c r="G846" s="72"/>
      <c r="J846"/>
      <c r="K846"/>
      <c r="L846"/>
      <c r="M846"/>
      <c r="N846" s="8"/>
      <c r="O846"/>
    </row>
    <row r="847" spans="1:15" s="4" customFormat="1" x14ac:dyDescent="0.2">
      <c r="A847"/>
      <c r="B847"/>
      <c r="C847" s="2"/>
      <c r="D847" s="2"/>
      <c r="E847"/>
      <c r="G847" s="72"/>
      <c r="J847"/>
      <c r="K847"/>
      <c r="L847"/>
      <c r="M847"/>
      <c r="N847" s="8"/>
      <c r="O847"/>
    </row>
    <row r="848" spans="1:15" s="4" customFormat="1" x14ac:dyDescent="0.2">
      <c r="A848"/>
      <c r="B848"/>
      <c r="C848" s="2"/>
      <c r="D848" s="2"/>
      <c r="E848"/>
      <c r="G848" s="72"/>
      <c r="J848"/>
      <c r="K848"/>
      <c r="L848"/>
      <c r="M848"/>
      <c r="N848" s="8"/>
      <c r="O848"/>
    </row>
    <row r="849" spans="1:15" s="4" customFormat="1" x14ac:dyDescent="0.2">
      <c r="A849"/>
      <c r="B849"/>
      <c r="C849" s="2"/>
      <c r="D849" s="2"/>
      <c r="E849"/>
      <c r="G849" s="72"/>
      <c r="J849"/>
      <c r="K849"/>
      <c r="L849"/>
      <c r="M849"/>
      <c r="N849" s="8"/>
      <c r="O849"/>
    </row>
    <row r="850" spans="1:15" s="4" customFormat="1" x14ac:dyDescent="0.2">
      <c r="A850"/>
      <c r="B850"/>
      <c r="C850" s="2"/>
      <c r="D850" s="2"/>
      <c r="E850"/>
      <c r="G850" s="72"/>
      <c r="J850"/>
      <c r="K850"/>
      <c r="L850"/>
      <c r="M850"/>
      <c r="N850" s="8"/>
      <c r="O850"/>
    </row>
    <row r="851" spans="1:15" s="4" customFormat="1" x14ac:dyDescent="0.2">
      <c r="A851"/>
      <c r="B851"/>
      <c r="C851" s="2"/>
      <c r="D851" s="2"/>
      <c r="E851"/>
      <c r="G851" s="72"/>
      <c r="J851"/>
      <c r="K851"/>
      <c r="L851"/>
      <c r="M851"/>
      <c r="N851" s="8"/>
      <c r="O851"/>
    </row>
    <row r="852" spans="1:15" s="4" customFormat="1" x14ac:dyDescent="0.2">
      <c r="A852"/>
      <c r="B852"/>
      <c r="C852" s="2"/>
      <c r="D852" s="2"/>
      <c r="E852"/>
      <c r="G852" s="72"/>
      <c r="J852"/>
      <c r="K852"/>
      <c r="L852"/>
      <c r="M852"/>
      <c r="N852" s="8"/>
      <c r="O852"/>
    </row>
    <row r="853" spans="1:15" s="4" customFormat="1" x14ac:dyDescent="0.2">
      <c r="A853"/>
      <c r="B853"/>
      <c r="C853" s="2"/>
      <c r="D853" s="2"/>
      <c r="E853"/>
      <c r="G853" s="72"/>
      <c r="J853"/>
      <c r="K853"/>
      <c r="L853"/>
      <c r="M853"/>
      <c r="N853" s="8"/>
      <c r="O853"/>
    </row>
    <row r="854" spans="1:15" s="4" customFormat="1" x14ac:dyDescent="0.2">
      <c r="A854"/>
      <c r="B854"/>
      <c r="C854" s="2"/>
      <c r="D854" s="2"/>
      <c r="E854"/>
      <c r="G854" s="72"/>
      <c r="J854"/>
      <c r="K854"/>
      <c r="L854"/>
      <c r="M854"/>
      <c r="N854" s="8"/>
      <c r="O854"/>
    </row>
    <row r="855" spans="1:15" s="4" customFormat="1" x14ac:dyDescent="0.2">
      <c r="A855"/>
      <c r="B855"/>
      <c r="C855" s="2"/>
      <c r="D855" s="2"/>
      <c r="E855"/>
      <c r="G855" s="72"/>
      <c r="J855"/>
      <c r="K855"/>
      <c r="L855"/>
      <c r="M855"/>
      <c r="N855" s="8"/>
      <c r="O855"/>
    </row>
    <row r="856" spans="1:15" s="4" customFormat="1" x14ac:dyDescent="0.2">
      <c r="A856"/>
      <c r="B856"/>
      <c r="C856" s="2"/>
      <c r="D856" s="2"/>
      <c r="E856"/>
      <c r="G856" s="72"/>
      <c r="J856"/>
      <c r="K856"/>
      <c r="L856"/>
      <c r="M856"/>
      <c r="N856" s="8"/>
      <c r="O856"/>
    </row>
    <row r="857" spans="1:15" s="4" customFormat="1" x14ac:dyDescent="0.2">
      <c r="A857"/>
      <c r="B857"/>
      <c r="C857" s="2"/>
      <c r="D857" s="2"/>
      <c r="E857"/>
      <c r="G857" s="72"/>
      <c r="J857"/>
      <c r="K857"/>
      <c r="L857"/>
      <c r="M857"/>
      <c r="N857" s="8"/>
      <c r="O857"/>
    </row>
    <row r="858" spans="1:15" s="4" customFormat="1" x14ac:dyDescent="0.2">
      <c r="A858"/>
      <c r="B858"/>
      <c r="C858" s="2"/>
      <c r="D858" s="2"/>
      <c r="E858"/>
      <c r="G858" s="72"/>
      <c r="J858"/>
      <c r="K858"/>
      <c r="L858"/>
      <c r="M858"/>
      <c r="N858" s="8"/>
      <c r="O858"/>
    </row>
    <row r="859" spans="1:15" s="4" customFormat="1" x14ac:dyDescent="0.2">
      <c r="A859"/>
      <c r="B859"/>
      <c r="C859" s="2"/>
      <c r="D859" s="2"/>
      <c r="E859"/>
      <c r="G859" s="72"/>
      <c r="J859"/>
      <c r="K859"/>
      <c r="L859"/>
      <c r="M859"/>
      <c r="N859" s="8"/>
      <c r="O859"/>
    </row>
    <row r="860" spans="1:15" s="4" customFormat="1" x14ac:dyDescent="0.2">
      <c r="A860"/>
      <c r="B860"/>
      <c r="C860" s="2"/>
      <c r="D860" s="2"/>
      <c r="E860"/>
      <c r="G860" s="72"/>
      <c r="J860"/>
      <c r="K860"/>
      <c r="L860"/>
      <c r="M860"/>
      <c r="N860" s="8"/>
      <c r="O860"/>
    </row>
    <row r="861" spans="1:15" s="4" customFormat="1" x14ac:dyDescent="0.2">
      <c r="A861"/>
      <c r="B861"/>
      <c r="C861" s="2"/>
      <c r="D861" s="2"/>
      <c r="E861"/>
      <c r="G861" s="72"/>
      <c r="J861"/>
      <c r="K861"/>
      <c r="L861"/>
      <c r="M861"/>
      <c r="N861" s="8"/>
      <c r="O861"/>
    </row>
    <row r="862" spans="1:15" s="4" customFormat="1" x14ac:dyDescent="0.2">
      <c r="A862"/>
      <c r="B862"/>
      <c r="C862" s="2"/>
      <c r="D862" s="2"/>
      <c r="E862"/>
      <c r="G862" s="72"/>
      <c r="J862"/>
      <c r="K862"/>
      <c r="L862"/>
      <c r="M862"/>
      <c r="N862" s="8"/>
      <c r="O862"/>
    </row>
    <row r="863" spans="1:15" s="4" customFormat="1" x14ac:dyDescent="0.2">
      <c r="A863"/>
      <c r="B863"/>
      <c r="C863" s="2"/>
      <c r="D863" s="2"/>
      <c r="E863"/>
      <c r="G863" s="72"/>
      <c r="J863"/>
      <c r="K863"/>
      <c r="L863"/>
      <c r="M863"/>
      <c r="N863" s="8"/>
      <c r="O863"/>
    </row>
    <row r="864" spans="1:15" s="4" customFormat="1" x14ac:dyDescent="0.2">
      <c r="A864"/>
      <c r="B864"/>
      <c r="C864" s="2"/>
      <c r="D864" s="2"/>
      <c r="E864"/>
      <c r="G864" s="72"/>
      <c r="J864"/>
      <c r="K864"/>
      <c r="L864"/>
      <c r="M864"/>
      <c r="N864" s="8"/>
      <c r="O864"/>
    </row>
    <row r="865" spans="1:15" s="4" customFormat="1" x14ac:dyDescent="0.2">
      <c r="A865"/>
      <c r="B865"/>
      <c r="C865" s="2"/>
      <c r="D865" s="2"/>
      <c r="E865"/>
      <c r="G865" s="72"/>
      <c r="J865"/>
      <c r="K865"/>
      <c r="L865"/>
      <c r="M865"/>
      <c r="N865" s="8"/>
      <c r="O865"/>
    </row>
    <row r="866" spans="1:15" s="4" customFormat="1" x14ac:dyDescent="0.2">
      <c r="A866"/>
      <c r="B866"/>
      <c r="C866" s="2"/>
      <c r="D866" s="2"/>
      <c r="E866"/>
      <c r="G866" s="72"/>
      <c r="J866"/>
      <c r="K866"/>
      <c r="L866"/>
      <c r="M866"/>
      <c r="N866" s="8"/>
      <c r="O866"/>
    </row>
    <row r="867" spans="1:15" s="4" customFormat="1" x14ac:dyDescent="0.2">
      <c r="A867"/>
      <c r="B867"/>
      <c r="C867" s="2"/>
      <c r="D867" s="2"/>
      <c r="E867"/>
      <c r="G867" s="72"/>
      <c r="J867"/>
      <c r="K867"/>
      <c r="L867"/>
      <c r="M867"/>
      <c r="N867" s="8"/>
      <c r="O867"/>
    </row>
    <row r="868" spans="1:15" s="4" customFormat="1" x14ac:dyDescent="0.2">
      <c r="A868"/>
      <c r="B868"/>
      <c r="C868" s="2"/>
      <c r="D868" s="2"/>
      <c r="E868"/>
      <c r="G868" s="72"/>
      <c r="J868"/>
      <c r="K868"/>
      <c r="L868"/>
      <c r="M868"/>
      <c r="N868" s="8"/>
      <c r="O868"/>
    </row>
    <row r="869" spans="1:15" s="4" customFormat="1" x14ac:dyDescent="0.2">
      <c r="A869"/>
      <c r="B869"/>
      <c r="C869" s="2"/>
      <c r="D869" s="2"/>
      <c r="E869"/>
      <c r="G869" s="72"/>
      <c r="J869"/>
      <c r="K869"/>
      <c r="L869"/>
      <c r="M869"/>
      <c r="N869" s="8"/>
      <c r="O869"/>
    </row>
    <row r="870" spans="1:15" s="4" customFormat="1" x14ac:dyDescent="0.2">
      <c r="A870"/>
      <c r="B870"/>
      <c r="C870" s="2"/>
      <c r="D870" s="2"/>
      <c r="E870"/>
      <c r="G870" s="72"/>
      <c r="J870"/>
      <c r="K870"/>
      <c r="L870"/>
      <c r="M870"/>
      <c r="N870" s="8"/>
      <c r="O870"/>
    </row>
    <row r="871" spans="1:15" s="4" customFormat="1" x14ac:dyDescent="0.2">
      <c r="A871"/>
      <c r="B871"/>
      <c r="C871" s="2"/>
      <c r="D871" s="2"/>
      <c r="E871"/>
      <c r="G871" s="72"/>
      <c r="J871"/>
      <c r="K871"/>
      <c r="L871"/>
      <c r="M871"/>
      <c r="N871" s="8"/>
      <c r="O871"/>
    </row>
    <row r="872" spans="1:15" s="4" customFormat="1" x14ac:dyDescent="0.2">
      <c r="A872"/>
      <c r="B872"/>
      <c r="C872" s="2"/>
      <c r="D872" s="2"/>
      <c r="E872"/>
      <c r="G872" s="72"/>
      <c r="J872"/>
      <c r="K872"/>
      <c r="L872"/>
      <c r="M872"/>
      <c r="N872" s="8"/>
      <c r="O872"/>
    </row>
    <row r="873" spans="1:15" s="4" customFormat="1" x14ac:dyDescent="0.2">
      <c r="A873"/>
      <c r="B873"/>
      <c r="C873" s="2"/>
      <c r="D873" s="2"/>
      <c r="E873"/>
      <c r="G873" s="72"/>
      <c r="J873"/>
      <c r="K873"/>
      <c r="L873"/>
      <c r="M873"/>
      <c r="N873" s="8"/>
      <c r="O873"/>
    </row>
    <row r="874" spans="1:15" s="4" customFormat="1" x14ac:dyDescent="0.2">
      <c r="A874"/>
      <c r="B874"/>
      <c r="C874" s="2"/>
      <c r="D874" s="2"/>
      <c r="E874"/>
      <c r="G874" s="72"/>
      <c r="J874"/>
      <c r="K874"/>
      <c r="L874"/>
      <c r="M874"/>
      <c r="N874" s="8"/>
      <c r="O874"/>
    </row>
    <row r="875" spans="1:15" s="4" customFormat="1" x14ac:dyDescent="0.2">
      <c r="A875"/>
      <c r="B875"/>
      <c r="C875" s="2"/>
      <c r="D875" s="2"/>
      <c r="E875"/>
      <c r="G875" s="72"/>
      <c r="J875"/>
      <c r="K875"/>
      <c r="L875"/>
      <c r="M875"/>
      <c r="N875" s="8"/>
      <c r="O875"/>
    </row>
    <row r="876" spans="1:15" s="4" customFormat="1" x14ac:dyDescent="0.2">
      <c r="A876"/>
      <c r="B876"/>
      <c r="C876" s="2"/>
      <c r="D876" s="2"/>
      <c r="E876"/>
      <c r="G876" s="72"/>
      <c r="J876"/>
      <c r="K876"/>
      <c r="L876"/>
      <c r="M876"/>
      <c r="N876" s="8"/>
      <c r="O876"/>
    </row>
    <row r="877" spans="1:15" s="4" customFormat="1" x14ac:dyDescent="0.2">
      <c r="A877"/>
      <c r="B877"/>
      <c r="C877" s="2"/>
      <c r="D877" s="2"/>
      <c r="E877"/>
      <c r="G877" s="72"/>
      <c r="J877"/>
      <c r="K877"/>
      <c r="L877"/>
      <c r="M877"/>
      <c r="N877" s="8"/>
      <c r="O877"/>
    </row>
    <row r="878" spans="1:15" s="4" customFormat="1" x14ac:dyDescent="0.2">
      <c r="A878"/>
      <c r="B878"/>
      <c r="C878" s="2"/>
      <c r="D878" s="2"/>
      <c r="E878"/>
      <c r="G878" s="72"/>
      <c r="J878"/>
      <c r="K878"/>
      <c r="L878"/>
      <c r="M878"/>
      <c r="N878" s="8"/>
      <c r="O878"/>
    </row>
    <row r="879" spans="1:15" s="4" customFormat="1" x14ac:dyDescent="0.2">
      <c r="A879"/>
      <c r="B879"/>
      <c r="C879" s="2"/>
      <c r="D879" s="2"/>
      <c r="E879"/>
      <c r="G879" s="72"/>
      <c r="J879"/>
      <c r="K879"/>
      <c r="L879"/>
      <c r="M879"/>
      <c r="N879" s="8"/>
      <c r="O879"/>
    </row>
    <row r="880" spans="1:15" s="4" customFormat="1" x14ac:dyDescent="0.2">
      <c r="A880"/>
      <c r="B880"/>
      <c r="C880" s="2"/>
      <c r="D880" s="2"/>
      <c r="E880"/>
      <c r="G880" s="72"/>
      <c r="J880"/>
      <c r="K880"/>
      <c r="L880"/>
      <c r="M880"/>
      <c r="N880" s="8"/>
      <c r="O880"/>
    </row>
    <row r="881" spans="1:15" s="4" customFormat="1" x14ac:dyDescent="0.2">
      <c r="A881"/>
      <c r="B881"/>
      <c r="C881" s="2"/>
      <c r="D881" s="2"/>
      <c r="E881"/>
      <c r="G881" s="72"/>
      <c r="J881"/>
      <c r="K881"/>
      <c r="L881"/>
      <c r="M881"/>
      <c r="N881" s="8"/>
      <c r="O881"/>
    </row>
    <row r="882" spans="1:15" s="4" customFormat="1" x14ac:dyDescent="0.2">
      <c r="A882"/>
      <c r="B882"/>
      <c r="C882" s="2"/>
      <c r="D882" s="2"/>
      <c r="E882"/>
      <c r="G882" s="72"/>
      <c r="J882"/>
      <c r="K882"/>
      <c r="L882"/>
      <c r="M882"/>
      <c r="N882" s="8"/>
      <c r="O882"/>
    </row>
    <row r="883" spans="1:15" s="4" customFormat="1" x14ac:dyDescent="0.2">
      <c r="A883"/>
      <c r="B883"/>
      <c r="C883" s="2"/>
      <c r="D883" s="2"/>
      <c r="E883"/>
      <c r="G883" s="72"/>
      <c r="J883"/>
      <c r="K883"/>
      <c r="L883"/>
      <c r="M883"/>
      <c r="N883" s="8"/>
      <c r="O883"/>
    </row>
    <row r="884" spans="1:15" s="4" customFormat="1" x14ac:dyDescent="0.2">
      <c r="A884"/>
      <c r="B884"/>
      <c r="C884" s="2"/>
      <c r="D884" s="2"/>
      <c r="E884"/>
      <c r="G884" s="72"/>
      <c r="J884"/>
      <c r="K884"/>
      <c r="L884"/>
      <c r="M884"/>
      <c r="N884" s="8"/>
      <c r="O884"/>
    </row>
    <row r="885" spans="1:15" s="4" customFormat="1" x14ac:dyDescent="0.2">
      <c r="A885"/>
      <c r="B885"/>
      <c r="C885" s="2"/>
      <c r="D885" s="2"/>
      <c r="E885"/>
      <c r="G885" s="72"/>
      <c r="J885"/>
      <c r="K885"/>
      <c r="L885"/>
      <c r="M885"/>
      <c r="N885" s="8"/>
      <c r="O885"/>
    </row>
    <row r="886" spans="1:15" s="4" customFormat="1" x14ac:dyDescent="0.2">
      <c r="A886"/>
      <c r="B886"/>
      <c r="C886" s="2"/>
      <c r="D886" s="2"/>
      <c r="E886"/>
      <c r="G886" s="72"/>
      <c r="J886"/>
      <c r="K886"/>
      <c r="L886"/>
      <c r="M886"/>
      <c r="N886" s="8"/>
      <c r="O886"/>
    </row>
    <row r="887" spans="1:15" s="4" customFormat="1" x14ac:dyDescent="0.2">
      <c r="A887"/>
      <c r="B887"/>
      <c r="C887" s="2"/>
      <c r="D887" s="2"/>
      <c r="E887"/>
      <c r="G887" s="72"/>
      <c r="J887"/>
      <c r="K887"/>
      <c r="L887"/>
      <c r="M887"/>
      <c r="N887" s="8"/>
      <c r="O887"/>
    </row>
    <row r="888" spans="1:15" s="4" customFormat="1" x14ac:dyDescent="0.2">
      <c r="A888"/>
      <c r="B888"/>
      <c r="C888" s="2"/>
      <c r="D888" s="2"/>
      <c r="E888"/>
      <c r="G888" s="72"/>
      <c r="J888"/>
      <c r="K888"/>
      <c r="L888"/>
      <c r="M888"/>
      <c r="N888" s="8"/>
      <c r="O888"/>
    </row>
    <row r="889" spans="1:15" s="4" customFormat="1" x14ac:dyDescent="0.2">
      <c r="A889"/>
      <c r="B889"/>
      <c r="C889" s="2"/>
      <c r="D889" s="2"/>
      <c r="E889"/>
      <c r="G889" s="72"/>
      <c r="J889"/>
      <c r="K889"/>
      <c r="L889"/>
      <c r="M889"/>
      <c r="N889" s="8"/>
      <c r="O889"/>
    </row>
    <row r="890" spans="1:15" s="4" customFormat="1" x14ac:dyDescent="0.2">
      <c r="A890"/>
      <c r="B890"/>
      <c r="C890" s="2"/>
      <c r="D890" s="2"/>
      <c r="E890"/>
      <c r="G890" s="72"/>
      <c r="J890"/>
      <c r="K890"/>
      <c r="L890"/>
      <c r="M890"/>
      <c r="N890" s="8"/>
      <c r="O890"/>
    </row>
    <row r="891" spans="1:15" s="4" customFormat="1" x14ac:dyDescent="0.2">
      <c r="A891"/>
      <c r="B891"/>
      <c r="C891" s="2"/>
      <c r="D891" s="2"/>
      <c r="E891"/>
      <c r="G891" s="72"/>
      <c r="J891"/>
      <c r="K891"/>
      <c r="L891"/>
      <c r="M891"/>
      <c r="N891" s="8"/>
      <c r="O891"/>
    </row>
    <row r="892" spans="1:15" s="4" customFormat="1" x14ac:dyDescent="0.2">
      <c r="A892"/>
      <c r="B892"/>
      <c r="C892" s="2"/>
      <c r="D892" s="2"/>
      <c r="E892"/>
      <c r="G892" s="72"/>
      <c r="J892"/>
      <c r="K892"/>
      <c r="L892"/>
      <c r="M892"/>
      <c r="N892" s="8"/>
      <c r="O892"/>
    </row>
    <row r="893" spans="1:15" s="4" customFormat="1" x14ac:dyDescent="0.2">
      <c r="A893"/>
      <c r="B893"/>
      <c r="C893" s="2"/>
      <c r="D893" s="2"/>
      <c r="E893"/>
      <c r="G893" s="72"/>
      <c r="J893"/>
      <c r="K893"/>
      <c r="L893"/>
      <c r="M893"/>
      <c r="N893" s="8"/>
      <c r="O893"/>
    </row>
    <row r="894" spans="1:15" s="4" customFormat="1" x14ac:dyDescent="0.2">
      <c r="A894"/>
      <c r="B894"/>
      <c r="C894" s="2"/>
      <c r="D894" s="2"/>
      <c r="E894"/>
      <c r="G894" s="72"/>
      <c r="J894"/>
      <c r="K894"/>
      <c r="L894"/>
      <c r="M894"/>
      <c r="N894" s="8"/>
      <c r="O894"/>
    </row>
    <row r="895" spans="1:15" s="4" customFormat="1" x14ac:dyDescent="0.2">
      <c r="A895"/>
      <c r="B895"/>
      <c r="C895" s="2"/>
      <c r="D895" s="2"/>
      <c r="E895"/>
      <c r="G895" s="72"/>
      <c r="J895"/>
      <c r="K895"/>
      <c r="L895"/>
      <c r="M895"/>
      <c r="N895" s="8"/>
      <c r="O895"/>
    </row>
    <row r="896" spans="1:15" s="4" customFormat="1" x14ac:dyDescent="0.2">
      <c r="A896"/>
      <c r="B896"/>
      <c r="C896" s="2"/>
      <c r="D896" s="2"/>
      <c r="E896"/>
      <c r="G896" s="72"/>
      <c r="J896"/>
      <c r="K896"/>
      <c r="L896"/>
      <c r="M896"/>
      <c r="N896" s="8"/>
      <c r="O896"/>
    </row>
    <row r="897" spans="1:15" s="4" customFormat="1" x14ac:dyDescent="0.2">
      <c r="A897"/>
      <c r="B897"/>
      <c r="C897" s="2"/>
      <c r="D897" s="2"/>
      <c r="E897"/>
      <c r="G897" s="72"/>
      <c r="J897"/>
      <c r="K897"/>
      <c r="L897"/>
      <c r="M897"/>
      <c r="N897" s="8"/>
      <c r="O897"/>
    </row>
    <row r="898" spans="1:15" s="4" customFormat="1" x14ac:dyDescent="0.2">
      <c r="A898"/>
      <c r="B898"/>
      <c r="C898" s="2"/>
      <c r="D898" s="2"/>
      <c r="E898"/>
      <c r="G898" s="72"/>
      <c r="J898"/>
      <c r="K898"/>
      <c r="L898"/>
      <c r="M898"/>
      <c r="N898" s="8"/>
      <c r="O898"/>
    </row>
    <row r="899" spans="1:15" s="4" customFormat="1" x14ac:dyDescent="0.2">
      <c r="A899"/>
      <c r="B899"/>
      <c r="C899" s="2"/>
      <c r="D899" s="2"/>
      <c r="E899"/>
      <c r="G899" s="72"/>
      <c r="J899"/>
      <c r="K899"/>
      <c r="L899"/>
      <c r="M899"/>
      <c r="N899" s="8"/>
      <c r="O899"/>
    </row>
    <row r="900" spans="1:15" s="4" customFormat="1" x14ac:dyDescent="0.2">
      <c r="A900"/>
      <c r="B900"/>
      <c r="C900" s="2"/>
      <c r="D900" s="2"/>
      <c r="E900"/>
      <c r="G900" s="72"/>
      <c r="J900"/>
      <c r="K900"/>
      <c r="L900"/>
      <c r="M900"/>
      <c r="N900" s="8"/>
      <c r="O900"/>
    </row>
    <row r="901" spans="1:15" s="4" customFormat="1" x14ac:dyDescent="0.2">
      <c r="A901"/>
      <c r="B901"/>
      <c r="C901" s="2"/>
      <c r="D901" s="2"/>
      <c r="E901"/>
      <c r="G901" s="72"/>
      <c r="J901"/>
      <c r="K901"/>
      <c r="L901"/>
      <c r="M901"/>
      <c r="N901" s="8"/>
      <c r="O901"/>
    </row>
    <row r="902" spans="1:15" s="4" customFormat="1" x14ac:dyDescent="0.2">
      <c r="A902"/>
      <c r="B902"/>
      <c r="C902" s="2"/>
      <c r="D902" s="2"/>
      <c r="E902"/>
      <c r="G902" s="72"/>
      <c r="J902"/>
      <c r="K902"/>
      <c r="L902"/>
      <c r="M902"/>
      <c r="N902" s="8"/>
      <c r="O902"/>
    </row>
    <row r="903" spans="1:15" s="4" customFormat="1" x14ac:dyDescent="0.2">
      <c r="A903"/>
      <c r="B903"/>
      <c r="C903" s="2"/>
      <c r="D903" s="2"/>
      <c r="E903"/>
      <c r="G903" s="72"/>
      <c r="J903"/>
      <c r="K903"/>
      <c r="L903"/>
      <c r="M903"/>
      <c r="N903" s="8"/>
      <c r="O903"/>
    </row>
    <row r="904" spans="1:15" s="4" customFormat="1" x14ac:dyDescent="0.2">
      <c r="A904"/>
      <c r="B904"/>
      <c r="C904" s="2"/>
      <c r="D904" s="2"/>
      <c r="E904"/>
      <c r="G904" s="72"/>
      <c r="J904"/>
      <c r="K904"/>
      <c r="L904"/>
      <c r="M904"/>
      <c r="N904" s="8"/>
      <c r="O904"/>
    </row>
    <row r="905" spans="1:15" s="4" customFormat="1" x14ac:dyDescent="0.2">
      <c r="A905"/>
      <c r="B905"/>
      <c r="C905" s="2"/>
      <c r="D905" s="2"/>
      <c r="E905"/>
      <c r="G905" s="72"/>
      <c r="J905"/>
      <c r="K905"/>
      <c r="L905"/>
      <c r="M905"/>
      <c r="N905" s="8"/>
      <c r="O905"/>
    </row>
    <row r="906" spans="1:15" s="4" customFormat="1" x14ac:dyDescent="0.2">
      <c r="A906"/>
      <c r="B906"/>
      <c r="C906" s="2"/>
      <c r="D906" s="2"/>
      <c r="E906"/>
      <c r="G906" s="72"/>
      <c r="J906"/>
      <c r="K906"/>
      <c r="L906"/>
      <c r="M906"/>
      <c r="N906" s="8"/>
      <c r="O906"/>
    </row>
    <row r="907" spans="1:15" s="4" customFormat="1" x14ac:dyDescent="0.2">
      <c r="A907"/>
      <c r="B907"/>
      <c r="C907" s="2"/>
      <c r="D907" s="2"/>
      <c r="E907"/>
      <c r="G907" s="72"/>
      <c r="J907"/>
      <c r="K907"/>
      <c r="L907"/>
      <c r="M907"/>
      <c r="N907" s="8"/>
      <c r="O907"/>
    </row>
    <row r="908" spans="1:15" s="4" customFormat="1" x14ac:dyDescent="0.2">
      <c r="A908"/>
      <c r="B908"/>
      <c r="C908" s="2"/>
      <c r="D908" s="2"/>
      <c r="E908"/>
      <c r="G908" s="72"/>
      <c r="J908"/>
      <c r="K908"/>
      <c r="L908"/>
      <c r="M908"/>
      <c r="N908" s="8"/>
      <c r="O908"/>
    </row>
    <row r="909" spans="1:15" s="4" customFormat="1" x14ac:dyDescent="0.2">
      <c r="A909"/>
      <c r="B909"/>
      <c r="C909" s="2"/>
      <c r="D909" s="2"/>
      <c r="E909"/>
      <c r="G909" s="72"/>
      <c r="J909"/>
      <c r="K909"/>
      <c r="L909"/>
      <c r="M909"/>
      <c r="N909" s="8"/>
      <c r="O909"/>
    </row>
    <row r="910" spans="1:15" s="4" customFormat="1" x14ac:dyDescent="0.2">
      <c r="A910"/>
      <c r="B910"/>
      <c r="C910" s="2"/>
      <c r="D910" s="2"/>
      <c r="E910"/>
      <c r="G910" s="72"/>
      <c r="J910"/>
      <c r="K910"/>
      <c r="L910"/>
      <c r="M910"/>
      <c r="N910" s="8"/>
      <c r="O910"/>
    </row>
    <row r="911" spans="1:15" s="4" customFormat="1" x14ac:dyDescent="0.2">
      <c r="A911"/>
      <c r="B911"/>
      <c r="C911" s="2"/>
      <c r="D911" s="2"/>
      <c r="E911"/>
      <c r="G911" s="72"/>
      <c r="J911"/>
      <c r="K911"/>
      <c r="L911"/>
      <c r="M911"/>
      <c r="N911" s="8"/>
      <c r="O911"/>
    </row>
    <row r="912" spans="1:15" s="4" customFormat="1" x14ac:dyDescent="0.2">
      <c r="A912"/>
      <c r="B912"/>
      <c r="C912" s="2"/>
      <c r="D912" s="2"/>
      <c r="E912"/>
      <c r="G912" s="72"/>
      <c r="J912"/>
      <c r="K912"/>
      <c r="L912"/>
      <c r="M912"/>
      <c r="N912" s="8"/>
      <c r="O912"/>
    </row>
    <row r="913" spans="1:15" s="4" customFormat="1" x14ac:dyDescent="0.2">
      <c r="A913"/>
      <c r="B913"/>
      <c r="C913" s="2"/>
      <c r="D913" s="2"/>
      <c r="E913"/>
      <c r="G913" s="72"/>
      <c r="J913"/>
      <c r="K913"/>
      <c r="L913"/>
      <c r="M913"/>
      <c r="N913" s="8"/>
      <c r="O913"/>
    </row>
    <row r="914" spans="1:15" s="4" customFormat="1" x14ac:dyDescent="0.2">
      <c r="A914"/>
      <c r="B914"/>
      <c r="C914" s="2"/>
      <c r="D914" s="2"/>
      <c r="E914"/>
      <c r="G914" s="72"/>
      <c r="J914"/>
      <c r="K914"/>
      <c r="L914"/>
      <c r="M914"/>
      <c r="N914" s="8"/>
      <c r="O914"/>
    </row>
    <row r="915" spans="1:15" s="4" customFormat="1" x14ac:dyDescent="0.2">
      <c r="A915"/>
      <c r="B915"/>
      <c r="C915" s="2"/>
      <c r="D915" s="2"/>
      <c r="E915"/>
      <c r="G915" s="72"/>
      <c r="J915"/>
      <c r="K915"/>
      <c r="L915"/>
      <c r="M915"/>
      <c r="N915" s="8"/>
      <c r="O915"/>
    </row>
    <row r="916" spans="1:15" s="4" customFormat="1" x14ac:dyDescent="0.2">
      <c r="A916"/>
      <c r="B916"/>
      <c r="C916" s="2"/>
      <c r="D916" s="2"/>
      <c r="E916"/>
      <c r="G916" s="72"/>
      <c r="J916"/>
      <c r="K916"/>
      <c r="L916"/>
      <c r="M916"/>
      <c r="N916" s="8"/>
      <c r="O916"/>
    </row>
    <row r="917" spans="1:15" s="4" customFormat="1" x14ac:dyDescent="0.2">
      <c r="A917"/>
      <c r="B917"/>
      <c r="C917" s="2"/>
      <c r="D917" s="2"/>
      <c r="E917"/>
      <c r="G917" s="72"/>
      <c r="J917"/>
      <c r="K917"/>
      <c r="L917"/>
      <c r="M917"/>
      <c r="N917" s="8"/>
      <c r="O917"/>
    </row>
    <row r="918" spans="1:15" s="4" customFormat="1" x14ac:dyDescent="0.2">
      <c r="A918"/>
      <c r="B918"/>
      <c r="C918" s="2"/>
      <c r="D918" s="2"/>
      <c r="E918"/>
      <c r="G918" s="72"/>
      <c r="J918"/>
      <c r="K918"/>
      <c r="L918"/>
      <c r="M918"/>
      <c r="N918" s="8"/>
      <c r="O918"/>
    </row>
    <row r="919" spans="1:15" s="4" customFormat="1" x14ac:dyDescent="0.2">
      <c r="A919"/>
      <c r="B919"/>
      <c r="C919" s="2"/>
      <c r="D919" s="2"/>
      <c r="E919"/>
      <c r="G919" s="72"/>
      <c r="J919"/>
      <c r="K919"/>
      <c r="L919"/>
      <c r="M919"/>
      <c r="N919" s="8"/>
      <c r="O919"/>
    </row>
    <row r="920" spans="1:15" s="4" customFormat="1" x14ac:dyDescent="0.2">
      <c r="A920"/>
      <c r="B920"/>
      <c r="C920" s="2"/>
      <c r="D920" s="2"/>
      <c r="E920"/>
      <c r="G920" s="72"/>
      <c r="J920"/>
      <c r="K920"/>
      <c r="L920"/>
      <c r="M920"/>
      <c r="N920" s="8"/>
      <c r="O920"/>
    </row>
    <row r="921" spans="1:15" s="4" customFormat="1" x14ac:dyDescent="0.2">
      <c r="A921"/>
      <c r="B921"/>
      <c r="C921" s="2"/>
      <c r="D921" s="2"/>
      <c r="E921"/>
      <c r="G921" s="72"/>
      <c r="J921"/>
      <c r="K921"/>
      <c r="L921"/>
      <c r="M921"/>
      <c r="N921" s="8"/>
      <c r="O921"/>
    </row>
    <row r="922" spans="1:15" s="4" customFormat="1" x14ac:dyDescent="0.2">
      <c r="A922"/>
      <c r="B922"/>
      <c r="C922" s="2"/>
      <c r="D922" s="2"/>
      <c r="E922"/>
      <c r="G922" s="72"/>
      <c r="J922"/>
      <c r="K922"/>
      <c r="L922"/>
      <c r="M922"/>
      <c r="N922" s="8"/>
      <c r="O922"/>
    </row>
    <row r="923" spans="1:15" s="4" customFormat="1" x14ac:dyDescent="0.2">
      <c r="A923"/>
      <c r="B923"/>
      <c r="C923" s="2"/>
      <c r="D923" s="2"/>
      <c r="E923"/>
      <c r="G923" s="72"/>
      <c r="J923"/>
      <c r="K923"/>
      <c r="L923"/>
      <c r="M923"/>
      <c r="N923" s="8"/>
      <c r="O923"/>
    </row>
    <row r="924" spans="1:15" s="4" customFormat="1" x14ac:dyDescent="0.2">
      <c r="A924"/>
      <c r="B924"/>
      <c r="C924" s="2"/>
      <c r="D924" s="2"/>
      <c r="E924"/>
      <c r="G924" s="72"/>
      <c r="J924"/>
      <c r="K924"/>
      <c r="L924"/>
      <c r="M924"/>
      <c r="N924" s="8"/>
      <c r="O924"/>
    </row>
    <row r="925" spans="1:15" s="4" customFormat="1" x14ac:dyDescent="0.2">
      <c r="A925"/>
      <c r="B925"/>
      <c r="C925" s="2"/>
      <c r="D925" s="2"/>
      <c r="E925"/>
      <c r="G925" s="72"/>
      <c r="J925"/>
      <c r="K925"/>
      <c r="L925"/>
      <c r="M925"/>
      <c r="N925" s="8"/>
      <c r="O925"/>
    </row>
    <row r="926" spans="1:15" s="4" customFormat="1" x14ac:dyDescent="0.2">
      <c r="A926"/>
      <c r="B926"/>
      <c r="C926" s="2"/>
      <c r="D926" s="2"/>
      <c r="E926"/>
      <c r="G926" s="72"/>
      <c r="J926"/>
      <c r="K926"/>
      <c r="L926"/>
      <c r="M926"/>
      <c r="N926" s="8"/>
      <c r="O926"/>
    </row>
    <row r="927" spans="1:15" s="4" customFormat="1" x14ac:dyDescent="0.2">
      <c r="A927"/>
      <c r="B927"/>
      <c r="C927" s="2"/>
      <c r="D927" s="2"/>
      <c r="E927"/>
      <c r="G927" s="72"/>
      <c r="J927"/>
      <c r="K927"/>
      <c r="L927"/>
      <c r="M927"/>
      <c r="N927" s="8"/>
      <c r="O927"/>
    </row>
    <row r="928" spans="1:15" s="4" customFormat="1" x14ac:dyDescent="0.2">
      <c r="A928"/>
      <c r="B928"/>
      <c r="C928" s="2"/>
      <c r="D928" s="2"/>
      <c r="E928"/>
      <c r="G928" s="72"/>
      <c r="J928"/>
      <c r="K928"/>
      <c r="L928"/>
      <c r="M928"/>
      <c r="N928" s="8"/>
      <c r="O928"/>
    </row>
    <row r="929" spans="1:15" s="4" customFormat="1" x14ac:dyDescent="0.2">
      <c r="A929"/>
      <c r="B929"/>
      <c r="C929" s="2"/>
      <c r="D929" s="2"/>
      <c r="E929"/>
      <c r="G929" s="72"/>
      <c r="J929"/>
      <c r="K929"/>
      <c r="L929"/>
      <c r="M929"/>
      <c r="N929" s="8"/>
      <c r="O929"/>
    </row>
    <row r="930" spans="1:15" s="4" customFormat="1" x14ac:dyDescent="0.2">
      <c r="A930"/>
      <c r="B930"/>
      <c r="C930" s="2"/>
      <c r="D930" s="2"/>
      <c r="E930"/>
      <c r="G930" s="72"/>
      <c r="J930"/>
      <c r="K930"/>
      <c r="L930"/>
      <c r="M930"/>
      <c r="N930" s="8"/>
      <c r="O930"/>
    </row>
    <row r="931" spans="1:15" s="4" customFormat="1" x14ac:dyDescent="0.2">
      <c r="A931"/>
      <c r="B931"/>
      <c r="C931" s="2"/>
      <c r="D931" s="2"/>
      <c r="E931"/>
      <c r="G931" s="72"/>
      <c r="J931"/>
      <c r="K931"/>
      <c r="L931"/>
      <c r="M931"/>
      <c r="N931" s="8"/>
      <c r="O931"/>
    </row>
    <row r="932" spans="1:15" s="4" customFormat="1" x14ac:dyDescent="0.2">
      <c r="A932"/>
      <c r="B932"/>
      <c r="C932" s="2"/>
      <c r="D932" s="2"/>
      <c r="E932"/>
      <c r="G932" s="72"/>
      <c r="J932"/>
      <c r="K932"/>
      <c r="L932"/>
      <c r="M932"/>
      <c r="N932" s="8"/>
      <c r="O932"/>
    </row>
    <row r="933" spans="1:15" s="4" customFormat="1" x14ac:dyDescent="0.2">
      <c r="A933"/>
      <c r="B933"/>
      <c r="C933" s="2"/>
      <c r="D933" s="2"/>
      <c r="E933"/>
      <c r="G933" s="72"/>
      <c r="J933"/>
      <c r="K933"/>
      <c r="L933"/>
      <c r="M933"/>
      <c r="N933" s="8"/>
      <c r="O933"/>
    </row>
    <row r="934" spans="1:15" s="4" customFormat="1" x14ac:dyDescent="0.2">
      <c r="A934"/>
      <c r="B934"/>
      <c r="C934" s="2"/>
      <c r="D934" s="2"/>
      <c r="E934"/>
      <c r="G934" s="72"/>
      <c r="J934"/>
      <c r="K934"/>
      <c r="L934"/>
      <c r="M934"/>
      <c r="N934" s="8"/>
      <c r="O934"/>
    </row>
    <row r="935" spans="1:15" s="4" customFormat="1" x14ac:dyDescent="0.2">
      <c r="A935"/>
      <c r="B935"/>
      <c r="C935" s="2"/>
      <c r="D935" s="2"/>
      <c r="E935"/>
      <c r="G935" s="72"/>
      <c r="J935"/>
      <c r="K935"/>
      <c r="L935"/>
      <c r="M935"/>
      <c r="N935" s="8"/>
      <c r="O935"/>
    </row>
    <row r="936" spans="1:15" s="4" customFormat="1" x14ac:dyDescent="0.2">
      <c r="A936"/>
      <c r="B936"/>
      <c r="C936" s="2"/>
      <c r="D936" s="2"/>
      <c r="E936"/>
      <c r="G936" s="72"/>
      <c r="J936"/>
      <c r="K936"/>
      <c r="L936"/>
      <c r="M936"/>
      <c r="N936" s="8"/>
      <c r="O936"/>
    </row>
    <row r="937" spans="1:15" s="4" customFormat="1" x14ac:dyDescent="0.2">
      <c r="A937"/>
      <c r="B937"/>
      <c r="C937" s="2"/>
      <c r="D937" s="2"/>
      <c r="E937"/>
      <c r="G937" s="72"/>
      <c r="J937"/>
      <c r="K937"/>
      <c r="L937"/>
      <c r="M937"/>
      <c r="N937" s="8"/>
      <c r="O937"/>
    </row>
    <row r="938" spans="1:15" s="4" customFormat="1" x14ac:dyDescent="0.2">
      <c r="A938"/>
      <c r="B938"/>
      <c r="C938" s="2"/>
      <c r="D938" s="2"/>
      <c r="E938"/>
      <c r="G938" s="72"/>
      <c r="J938"/>
      <c r="K938"/>
      <c r="L938"/>
      <c r="M938"/>
      <c r="N938" s="8"/>
      <c r="O938"/>
    </row>
    <row r="939" spans="1:15" s="4" customFormat="1" x14ac:dyDescent="0.2">
      <c r="A939"/>
      <c r="B939"/>
      <c r="C939" s="2"/>
      <c r="D939" s="2"/>
      <c r="E939"/>
      <c r="G939" s="72"/>
      <c r="J939"/>
      <c r="K939"/>
      <c r="L939"/>
      <c r="M939"/>
      <c r="N939" s="8"/>
      <c r="O939"/>
    </row>
    <row r="940" spans="1:15" s="4" customFormat="1" x14ac:dyDescent="0.2">
      <c r="A940"/>
      <c r="B940"/>
      <c r="C940" s="2"/>
      <c r="D940" s="2"/>
      <c r="E940"/>
      <c r="G940" s="72"/>
      <c r="J940"/>
      <c r="K940"/>
      <c r="L940"/>
      <c r="M940"/>
      <c r="N940" s="8"/>
      <c r="O940"/>
    </row>
    <row r="941" spans="1:15" s="4" customFormat="1" x14ac:dyDescent="0.2">
      <c r="A941"/>
      <c r="B941"/>
      <c r="C941" s="2"/>
      <c r="D941" s="2"/>
      <c r="E941"/>
      <c r="G941" s="72"/>
      <c r="J941"/>
      <c r="K941"/>
      <c r="L941"/>
      <c r="M941"/>
      <c r="N941" s="8"/>
      <c r="O941"/>
    </row>
    <row r="942" spans="1:15" s="4" customFormat="1" x14ac:dyDescent="0.2">
      <c r="A942"/>
      <c r="B942"/>
      <c r="C942" s="2"/>
      <c r="D942" s="2"/>
      <c r="E942"/>
      <c r="G942" s="72"/>
      <c r="J942"/>
      <c r="K942"/>
      <c r="L942"/>
      <c r="M942"/>
      <c r="N942" s="8"/>
      <c r="O942"/>
    </row>
    <row r="943" spans="1:15" s="4" customFormat="1" x14ac:dyDescent="0.2">
      <c r="A943"/>
      <c r="B943"/>
      <c r="C943" s="2"/>
      <c r="D943" s="2"/>
      <c r="E943"/>
      <c r="G943" s="72"/>
      <c r="J943"/>
      <c r="K943"/>
      <c r="L943"/>
      <c r="M943"/>
      <c r="N943" s="8"/>
      <c r="O943"/>
    </row>
    <row r="944" spans="1:15" s="4" customFormat="1" x14ac:dyDescent="0.2">
      <c r="A944"/>
      <c r="B944"/>
      <c r="C944" s="2"/>
      <c r="D944" s="2"/>
      <c r="E944"/>
      <c r="G944" s="72"/>
      <c r="J944"/>
      <c r="K944"/>
      <c r="L944"/>
      <c r="M944"/>
      <c r="N944" s="8"/>
      <c r="O944"/>
    </row>
    <row r="945" spans="1:15" s="4" customFormat="1" x14ac:dyDescent="0.2">
      <c r="A945"/>
      <c r="B945"/>
      <c r="C945" s="2"/>
      <c r="D945" s="2"/>
      <c r="E945"/>
      <c r="G945" s="72"/>
      <c r="J945"/>
      <c r="K945"/>
      <c r="L945"/>
      <c r="M945"/>
      <c r="N945" s="8"/>
      <c r="O945"/>
    </row>
    <row r="946" spans="1:15" s="4" customFormat="1" x14ac:dyDescent="0.2">
      <c r="A946"/>
      <c r="B946"/>
      <c r="C946" s="2"/>
      <c r="D946" s="2"/>
      <c r="E946"/>
      <c r="G946" s="72"/>
      <c r="J946"/>
      <c r="K946"/>
      <c r="L946"/>
      <c r="M946"/>
      <c r="N946" s="8"/>
      <c r="O946"/>
    </row>
    <row r="947" spans="1:15" s="4" customFormat="1" x14ac:dyDescent="0.2">
      <c r="A947"/>
      <c r="B947"/>
      <c r="C947" s="2"/>
      <c r="D947" s="2"/>
      <c r="E947"/>
      <c r="G947" s="72"/>
      <c r="J947"/>
      <c r="K947"/>
      <c r="L947"/>
      <c r="M947"/>
      <c r="N947" s="8"/>
      <c r="O947"/>
    </row>
    <row r="948" spans="1:15" s="4" customFormat="1" x14ac:dyDescent="0.2">
      <c r="A948"/>
      <c r="B948"/>
      <c r="C948" s="2"/>
      <c r="D948" s="2"/>
      <c r="E948"/>
      <c r="G948" s="72"/>
      <c r="J948"/>
      <c r="K948"/>
      <c r="L948"/>
      <c r="M948"/>
      <c r="N948" s="8"/>
      <c r="O948"/>
    </row>
    <row r="949" spans="1:15" s="4" customFormat="1" x14ac:dyDescent="0.2">
      <c r="A949"/>
      <c r="B949"/>
      <c r="C949" s="2"/>
      <c r="D949" s="2"/>
      <c r="E949"/>
      <c r="G949" s="72"/>
      <c r="J949"/>
      <c r="K949"/>
      <c r="L949"/>
      <c r="M949"/>
      <c r="N949" s="8"/>
      <c r="O949"/>
    </row>
    <row r="950" spans="1:15" s="4" customFormat="1" x14ac:dyDescent="0.2">
      <c r="A950"/>
      <c r="B950"/>
      <c r="C950" s="2"/>
      <c r="D950" s="2"/>
      <c r="E950"/>
      <c r="G950" s="72"/>
      <c r="J950"/>
      <c r="K950"/>
      <c r="L950"/>
      <c r="M950"/>
      <c r="N950" s="8"/>
      <c r="O950"/>
    </row>
    <row r="951" spans="1:15" s="4" customFormat="1" x14ac:dyDescent="0.2">
      <c r="A951"/>
      <c r="B951"/>
      <c r="C951" s="2"/>
      <c r="D951" s="2"/>
      <c r="E951"/>
      <c r="G951" s="72"/>
      <c r="J951"/>
      <c r="K951"/>
      <c r="L951"/>
      <c r="M951"/>
      <c r="N951" s="8"/>
      <c r="O951"/>
    </row>
    <row r="952" spans="1:15" s="4" customFormat="1" x14ac:dyDescent="0.2">
      <c r="A952"/>
      <c r="B952"/>
      <c r="C952" s="2"/>
      <c r="D952" s="2"/>
      <c r="E952"/>
      <c r="G952" s="72"/>
      <c r="J952"/>
      <c r="K952"/>
      <c r="L952"/>
      <c r="M952"/>
      <c r="N952" s="8"/>
      <c r="O952"/>
    </row>
    <row r="953" spans="1:15" s="4" customFormat="1" x14ac:dyDescent="0.2">
      <c r="A953"/>
      <c r="B953"/>
      <c r="C953" s="2"/>
      <c r="D953" s="2"/>
      <c r="E953"/>
      <c r="G953" s="72"/>
      <c r="J953"/>
      <c r="K953"/>
      <c r="L953"/>
      <c r="M953"/>
      <c r="N953" s="8"/>
      <c r="O953"/>
    </row>
    <row r="954" spans="1:15" s="4" customFormat="1" x14ac:dyDescent="0.2">
      <c r="A954"/>
      <c r="B954"/>
      <c r="C954" s="2"/>
      <c r="D954" s="2"/>
      <c r="E954"/>
      <c r="G954" s="72"/>
      <c r="J954"/>
      <c r="K954"/>
      <c r="L954"/>
      <c r="M954"/>
      <c r="N954" s="8"/>
      <c r="O954"/>
    </row>
    <row r="955" spans="1:15" s="4" customFormat="1" x14ac:dyDescent="0.2">
      <c r="A955"/>
      <c r="B955"/>
      <c r="C955" s="2"/>
      <c r="D955" s="2"/>
      <c r="E955"/>
      <c r="G955" s="72"/>
      <c r="J955"/>
      <c r="K955"/>
      <c r="L955"/>
      <c r="M955"/>
      <c r="N955" s="8"/>
      <c r="O955"/>
    </row>
    <row r="956" spans="1:15" s="4" customFormat="1" x14ac:dyDescent="0.2">
      <c r="A956"/>
      <c r="B956"/>
      <c r="C956" s="2"/>
      <c r="D956" s="2"/>
      <c r="E956"/>
      <c r="G956" s="72"/>
      <c r="J956"/>
      <c r="K956"/>
      <c r="L956"/>
      <c r="M956"/>
      <c r="N956" s="8"/>
      <c r="O956"/>
    </row>
    <row r="957" spans="1:15" s="4" customFormat="1" x14ac:dyDescent="0.2">
      <c r="A957"/>
      <c r="B957"/>
      <c r="C957" s="2"/>
      <c r="D957" s="2"/>
      <c r="E957"/>
      <c r="G957" s="72"/>
      <c r="J957"/>
      <c r="K957"/>
      <c r="L957"/>
      <c r="M957"/>
      <c r="N957" s="8"/>
      <c r="O957"/>
    </row>
    <row r="958" spans="1:15" s="4" customFormat="1" x14ac:dyDescent="0.2">
      <c r="A958"/>
      <c r="B958"/>
      <c r="C958" s="2"/>
      <c r="D958" s="2"/>
      <c r="E958"/>
      <c r="G958" s="72"/>
      <c r="J958"/>
      <c r="K958"/>
      <c r="L958"/>
      <c r="M958"/>
      <c r="N958" s="8"/>
      <c r="O958"/>
    </row>
    <row r="959" spans="1:15" s="4" customFormat="1" x14ac:dyDescent="0.2">
      <c r="A959"/>
      <c r="B959"/>
      <c r="C959" s="2"/>
      <c r="D959" s="2"/>
      <c r="E959"/>
      <c r="G959" s="72"/>
      <c r="J959"/>
      <c r="K959"/>
      <c r="L959"/>
      <c r="M959"/>
      <c r="N959" s="8"/>
      <c r="O959"/>
    </row>
    <row r="960" spans="1:15" s="4" customFormat="1" x14ac:dyDescent="0.2">
      <c r="A960"/>
      <c r="B960"/>
      <c r="C960" s="2"/>
      <c r="D960" s="2"/>
      <c r="E960"/>
      <c r="G960" s="72"/>
      <c r="J960"/>
      <c r="K960"/>
      <c r="L960"/>
      <c r="M960"/>
      <c r="N960" s="8"/>
      <c r="O960"/>
    </row>
    <row r="961" spans="1:15" s="4" customFormat="1" x14ac:dyDescent="0.2">
      <c r="A961"/>
      <c r="B961"/>
      <c r="C961" s="2"/>
      <c r="D961" s="2"/>
      <c r="E961"/>
      <c r="G961" s="72"/>
      <c r="J961"/>
      <c r="K961"/>
      <c r="L961"/>
      <c r="M961"/>
      <c r="N961" s="8"/>
      <c r="O961"/>
    </row>
    <row r="962" spans="1:15" s="4" customFormat="1" x14ac:dyDescent="0.2">
      <c r="A962"/>
      <c r="B962"/>
      <c r="C962" s="2"/>
      <c r="D962" s="2"/>
      <c r="E962"/>
      <c r="G962" s="72"/>
      <c r="J962"/>
      <c r="K962"/>
      <c r="L962"/>
      <c r="M962"/>
      <c r="N962" s="8"/>
      <c r="O962"/>
    </row>
    <row r="963" spans="1:15" s="4" customFormat="1" x14ac:dyDescent="0.2">
      <c r="A963"/>
      <c r="B963"/>
      <c r="C963" s="2"/>
      <c r="D963" s="2"/>
      <c r="E963"/>
      <c r="G963" s="72"/>
      <c r="J963"/>
      <c r="K963"/>
      <c r="L963"/>
      <c r="M963"/>
      <c r="N963" s="8"/>
      <c r="O963"/>
    </row>
    <row r="964" spans="1:15" s="4" customFormat="1" x14ac:dyDescent="0.2">
      <c r="A964"/>
      <c r="B964"/>
      <c r="C964" s="2"/>
      <c r="D964" s="2"/>
      <c r="E964"/>
      <c r="G964" s="72"/>
      <c r="J964"/>
      <c r="K964"/>
      <c r="L964"/>
      <c r="M964"/>
      <c r="N964" s="8"/>
      <c r="O964"/>
    </row>
    <row r="965" spans="1:15" s="4" customFormat="1" x14ac:dyDescent="0.2">
      <c r="A965"/>
      <c r="B965"/>
      <c r="C965" s="2"/>
      <c r="D965" s="2"/>
      <c r="E965"/>
      <c r="G965" s="72"/>
      <c r="J965"/>
      <c r="K965"/>
      <c r="L965"/>
      <c r="M965"/>
      <c r="N965" s="8"/>
      <c r="O965"/>
    </row>
    <row r="966" spans="1:15" s="4" customFormat="1" x14ac:dyDescent="0.2">
      <c r="A966"/>
      <c r="B966"/>
      <c r="C966" s="2"/>
      <c r="D966" s="2"/>
      <c r="E966"/>
      <c r="G966" s="72"/>
      <c r="J966"/>
      <c r="K966"/>
      <c r="L966"/>
      <c r="M966"/>
      <c r="N966" s="8"/>
      <c r="O966"/>
    </row>
    <row r="967" spans="1:15" s="4" customFormat="1" x14ac:dyDescent="0.2">
      <c r="A967"/>
      <c r="B967"/>
      <c r="C967" s="2"/>
      <c r="D967" s="2"/>
      <c r="E967"/>
      <c r="G967" s="72"/>
      <c r="J967"/>
      <c r="K967"/>
      <c r="L967"/>
      <c r="M967"/>
      <c r="N967" s="8"/>
      <c r="O967"/>
    </row>
    <row r="968" spans="1:15" s="4" customFormat="1" x14ac:dyDescent="0.2">
      <c r="A968"/>
      <c r="B968"/>
      <c r="C968" s="2"/>
      <c r="D968" s="2"/>
      <c r="E968"/>
      <c r="G968" s="72"/>
      <c r="J968"/>
      <c r="K968"/>
      <c r="L968"/>
      <c r="M968"/>
      <c r="N968" s="8"/>
      <c r="O968"/>
    </row>
    <row r="969" spans="1:15" s="4" customFormat="1" x14ac:dyDescent="0.2">
      <c r="A969"/>
      <c r="B969"/>
      <c r="C969" s="2"/>
      <c r="D969" s="2"/>
      <c r="E969"/>
      <c r="G969" s="72"/>
      <c r="J969"/>
      <c r="K969"/>
      <c r="L969"/>
      <c r="M969"/>
      <c r="N969" s="8"/>
      <c r="O969"/>
    </row>
    <row r="970" spans="1:15" s="4" customFormat="1" x14ac:dyDescent="0.2">
      <c r="A970"/>
      <c r="B970"/>
      <c r="C970" s="2"/>
      <c r="D970" s="2"/>
      <c r="E970"/>
      <c r="G970" s="72"/>
      <c r="J970"/>
      <c r="K970"/>
      <c r="L970"/>
      <c r="M970"/>
      <c r="N970" s="8"/>
      <c r="O970"/>
    </row>
    <row r="971" spans="1:15" s="4" customFormat="1" x14ac:dyDescent="0.2">
      <c r="A971"/>
      <c r="B971"/>
      <c r="C971" s="2"/>
      <c r="D971" s="2"/>
      <c r="E971"/>
      <c r="G971" s="72"/>
      <c r="J971"/>
      <c r="K971"/>
      <c r="L971"/>
      <c r="M971"/>
      <c r="N971" s="8"/>
      <c r="O971"/>
    </row>
    <row r="972" spans="1:15" s="4" customFormat="1" x14ac:dyDescent="0.2">
      <c r="A972"/>
      <c r="B972"/>
      <c r="C972" s="2"/>
      <c r="D972" s="2"/>
      <c r="E972"/>
      <c r="G972" s="72"/>
      <c r="J972"/>
      <c r="K972"/>
      <c r="L972"/>
      <c r="M972"/>
      <c r="N972" s="8"/>
      <c r="O972"/>
    </row>
    <row r="973" spans="1:15" s="4" customFormat="1" x14ac:dyDescent="0.2">
      <c r="A973"/>
      <c r="B973"/>
      <c r="C973" s="2"/>
      <c r="D973" s="2"/>
      <c r="E973"/>
      <c r="G973" s="72"/>
      <c r="J973"/>
      <c r="K973"/>
      <c r="L973"/>
      <c r="M973"/>
      <c r="N973" s="8"/>
      <c r="O973"/>
    </row>
    <row r="974" spans="1:15" s="4" customFormat="1" x14ac:dyDescent="0.2">
      <c r="A974"/>
      <c r="B974"/>
      <c r="C974" s="2"/>
      <c r="D974" s="2"/>
      <c r="E974"/>
      <c r="G974" s="72"/>
      <c r="J974"/>
      <c r="K974"/>
      <c r="L974"/>
      <c r="M974"/>
      <c r="N974" s="8"/>
      <c r="O974"/>
    </row>
    <row r="975" spans="1:15" s="4" customFormat="1" x14ac:dyDescent="0.2">
      <c r="A975"/>
      <c r="B975"/>
      <c r="C975" s="2"/>
      <c r="D975" s="2"/>
      <c r="E975"/>
      <c r="G975" s="72"/>
      <c r="J975"/>
      <c r="K975"/>
      <c r="L975"/>
      <c r="M975"/>
      <c r="N975" s="8"/>
      <c r="O975"/>
    </row>
    <row r="976" spans="1:15" s="4" customFormat="1" x14ac:dyDescent="0.2">
      <c r="A976"/>
      <c r="B976"/>
      <c r="C976" s="2"/>
      <c r="D976" s="2"/>
      <c r="E976"/>
      <c r="G976" s="72"/>
      <c r="J976"/>
      <c r="K976"/>
      <c r="L976"/>
      <c r="M976"/>
      <c r="N976" s="8"/>
      <c r="O976"/>
    </row>
    <row r="977" spans="1:15" s="4" customFormat="1" x14ac:dyDescent="0.2">
      <c r="A977"/>
      <c r="B977"/>
      <c r="C977" s="2"/>
      <c r="D977" s="2"/>
      <c r="E977"/>
      <c r="G977" s="72"/>
      <c r="J977"/>
      <c r="K977"/>
      <c r="L977"/>
      <c r="M977"/>
      <c r="N977" s="8"/>
      <c r="O977"/>
    </row>
    <row r="978" spans="1:15" s="4" customFormat="1" x14ac:dyDescent="0.2">
      <c r="A978"/>
      <c r="B978"/>
      <c r="C978" s="2"/>
      <c r="D978" s="2"/>
      <c r="E978"/>
      <c r="G978" s="72"/>
      <c r="J978"/>
      <c r="K978"/>
      <c r="L978"/>
      <c r="M978"/>
      <c r="N978" s="8"/>
      <c r="O978"/>
    </row>
    <row r="979" spans="1:15" s="4" customFormat="1" x14ac:dyDescent="0.2">
      <c r="A979"/>
      <c r="B979"/>
      <c r="C979" s="2"/>
      <c r="D979" s="2"/>
      <c r="E979"/>
      <c r="G979" s="72"/>
      <c r="J979"/>
      <c r="K979"/>
      <c r="L979"/>
      <c r="M979"/>
      <c r="N979" s="8"/>
      <c r="O979"/>
    </row>
    <row r="980" spans="1:15" s="4" customFormat="1" x14ac:dyDescent="0.2">
      <c r="A980"/>
      <c r="B980"/>
      <c r="C980" s="2"/>
      <c r="D980" s="2"/>
      <c r="E980"/>
      <c r="G980" s="72"/>
      <c r="J980"/>
      <c r="K980"/>
      <c r="L980"/>
      <c r="M980"/>
      <c r="N980" s="8"/>
      <c r="O980"/>
    </row>
    <row r="981" spans="1:15" s="4" customFormat="1" x14ac:dyDescent="0.2">
      <c r="A981"/>
      <c r="B981"/>
      <c r="C981" s="2"/>
      <c r="D981" s="2"/>
      <c r="E981"/>
      <c r="G981" s="72"/>
      <c r="J981"/>
      <c r="K981"/>
      <c r="L981"/>
      <c r="M981"/>
      <c r="N981" s="8"/>
      <c r="O981"/>
    </row>
    <row r="982" spans="1:15" s="4" customFormat="1" x14ac:dyDescent="0.2">
      <c r="A982"/>
      <c r="B982"/>
      <c r="C982" s="2"/>
      <c r="D982" s="2"/>
      <c r="E982"/>
      <c r="G982" s="72"/>
      <c r="J982"/>
      <c r="K982"/>
      <c r="L982"/>
      <c r="M982"/>
      <c r="N982" s="8"/>
      <c r="O982"/>
    </row>
    <row r="983" spans="1:15" s="4" customFormat="1" x14ac:dyDescent="0.2">
      <c r="A983"/>
      <c r="B983"/>
      <c r="C983" s="2"/>
      <c r="D983" s="2"/>
      <c r="E983"/>
      <c r="G983" s="72"/>
      <c r="J983"/>
      <c r="K983"/>
      <c r="L983"/>
      <c r="M983"/>
      <c r="N983" s="8"/>
      <c r="O983"/>
    </row>
    <row r="984" spans="1:15" s="4" customFormat="1" x14ac:dyDescent="0.2">
      <c r="A984"/>
      <c r="B984"/>
      <c r="C984" s="2"/>
      <c r="D984" s="2"/>
      <c r="E984"/>
      <c r="G984" s="72"/>
      <c r="J984"/>
      <c r="K984"/>
      <c r="L984"/>
      <c r="M984"/>
      <c r="N984" s="8"/>
      <c r="O984"/>
    </row>
    <row r="985" spans="1:15" s="4" customFormat="1" x14ac:dyDescent="0.2">
      <c r="A985"/>
      <c r="B985"/>
      <c r="C985" s="2"/>
      <c r="D985" s="2"/>
      <c r="E985"/>
      <c r="G985" s="72"/>
      <c r="J985"/>
      <c r="K985"/>
      <c r="L985"/>
      <c r="M985"/>
      <c r="N985" s="8"/>
      <c r="O985"/>
    </row>
    <row r="986" spans="1:15" s="4" customFormat="1" x14ac:dyDescent="0.2">
      <c r="A986"/>
      <c r="B986"/>
      <c r="C986" s="2"/>
      <c r="D986" s="2"/>
      <c r="E986"/>
      <c r="G986" s="72"/>
      <c r="J986"/>
      <c r="K986"/>
      <c r="L986"/>
      <c r="M986"/>
      <c r="N986" s="8"/>
      <c r="O986"/>
    </row>
    <row r="987" spans="1:15" s="4" customFormat="1" x14ac:dyDescent="0.2">
      <c r="A987"/>
      <c r="B987"/>
      <c r="C987" s="2"/>
      <c r="D987" s="2"/>
      <c r="E987"/>
      <c r="G987" s="72"/>
      <c r="J987"/>
      <c r="K987"/>
      <c r="L987"/>
      <c r="M987"/>
      <c r="N987" s="8"/>
      <c r="O987"/>
    </row>
    <row r="988" spans="1:15" s="4" customFormat="1" x14ac:dyDescent="0.2">
      <c r="A988"/>
      <c r="B988"/>
      <c r="C988" s="2"/>
      <c r="D988" s="2"/>
      <c r="E988"/>
      <c r="G988" s="72"/>
      <c r="J988"/>
      <c r="K988"/>
      <c r="L988"/>
      <c r="M988"/>
      <c r="N988" s="8"/>
      <c r="O988"/>
    </row>
    <row r="989" spans="1:15" s="4" customFormat="1" x14ac:dyDescent="0.2">
      <c r="A989"/>
      <c r="B989"/>
      <c r="C989" s="2"/>
      <c r="D989" s="2"/>
      <c r="E989"/>
      <c r="G989" s="72"/>
      <c r="J989"/>
      <c r="K989"/>
      <c r="L989"/>
      <c r="M989"/>
      <c r="N989" s="8"/>
      <c r="O989"/>
    </row>
    <row r="990" spans="1:15" s="4" customFormat="1" x14ac:dyDescent="0.2">
      <c r="A990"/>
      <c r="B990"/>
      <c r="C990" s="2"/>
      <c r="D990" s="2"/>
      <c r="E990"/>
      <c r="G990" s="72"/>
      <c r="J990"/>
      <c r="K990"/>
      <c r="L990"/>
      <c r="M990"/>
      <c r="N990" s="8"/>
      <c r="O990"/>
    </row>
    <row r="991" spans="1:15" s="4" customFormat="1" x14ac:dyDescent="0.2">
      <c r="A991"/>
      <c r="B991"/>
      <c r="C991" s="2"/>
      <c r="D991" s="2"/>
      <c r="E991"/>
      <c r="G991" s="72"/>
      <c r="J991"/>
      <c r="K991"/>
      <c r="L991"/>
      <c r="M991"/>
      <c r="N991" s="8"/>
      <c r="O991"/>
    </row>
    <row r="992" spans="1:15" s="4" customFormat="1" x14ac:dyDescent="0.2">
      <c r="A992"/>
      <c r="B992"/>
      <c r="C992" s="2"/>
      <c r="D992" s="2"/>
      <c r="E992"/>
      <c r="G992" s="72"/>
      <c r="J992"/>
      <c r="K992"/>
      <c r="L992"/>
      <c r="M992"/>
      <c r="N992" s="8"/>
      <c r="O992"/>
    </row>
    <row r="993" spans="1:15" s="4" customFormat="1" x14ac:dyDescent="0.2">
      <c r="A993"/>
      <c r="B993"/>
      <c r="C993" s="2"/>
      <c r="D993" s="2"/>
      <c r="E993"/>
      <c r="G993" s="72"/>
      <c r="J993"/>
      <c r="K993"/>
      <c r="L993"/>
      <c r="M993"/>
      <c r="N993" s="8"/>
      <c r="O993"/>
    </row>
    <row r="994" spans="1:15" s="4" customFormat="1" x14ac:dyDescent="0.2">
      <c r="A994"/>
      <c r="B994"/>
      <c r="C994" s="2"/>
      <c r="D994" s="2"/>
      <c r="E994"/>
      <c r="G994" s="72"/>
      <c r="J994"/>
      <c r="K994"/>
      <c r="L994"/>
      <c r="M994"/>
      <c r="N994" s="8"/>
      <c r="O994"/>
    </row>
    <row r="995" spans="1:15" s="4" customFormat="1" x14ac:dyDescent="0.2">
      <c r="A995"/>
      <c r="B995"/>
      <c r="C995" s="2"/>
      <c r="D995" s="2"/>
      <c r="E995"/>
      <c r="G995" s="72"/>
      <c r="J995"/>
      <c r="K995"/>
      <c r="L995"/>
      <c r="M995"/>
      <c r="N995" s="8"/>
      <c r="O995"/>
    </row>
    <row r="996" spans="1:15" s="4" customFormat="1" x14ac:dyDescent="0.2">
      <c r="A996"/>
      <c r="B996"/>
      <c r="C996" s="2"/>
      <c r="D996" s="2"/>
      <c r="E996"/>
      <c r="G996" s="72"/>
      <c r="J996"/>
      <c r="K996"/>
      <c r="L996"/>
      <c r="M996"/>
      <c r="N996" s="8"/>
      <c r="O996"/>
    </row>
    <row r="997" spans="1:15" s="4" customFormat="1" x14ac:dyDescent="0.2">
      <c r="A997"/>
      <c r="B997"/>
      <c r="C997" s="2"/>
      <c r="D997" s="2"/>
      <c r="E997"/>
      <c r="G997" s="72"/>
      <c r="J997"/>
      <c r="K997"/>
      <c r="L997"/>
      <c r="M997"/>
      <c r="N997" s="8"/>
      <c r="O997"/>
    </row>
    <row r="998" spans="1:15" s="4" customFormat="1" x14ac:dyDescent="0.2">
      <c r="A998"/>
      <c r="B998"/>
      <c r="C998" s="2"/>
      <c r="D998" s="2"/>
      <c r="E998"/>
      <c r="G998" s="72"/>
      <c r="J998"/>
      <c r="K998"/>
      <c r="L998"/>
      <c r="M998"/>
      <c r="N998" s="8"/>
      <c r="O998"/>
    </row>
    <row r="999" spans="1:15" s="4" customFormat="1" x14ac:dyDescent="0.2">
      <c r="A999"/>
      <c r="B999"/>
      <c r="C999" s="2"/>
      <c r="D999" s="2"/>
      <c r="E999"/>
      <c r="G999" s="72"/>
      <c r="J999"/>
      <c r="K999"/>
      <c r="L999"/>
      <c r="M999"/>
      <c r="N999" s="8"/>
      <c r="O999"/>
    </row>
    <row r="1000" spans="1:15" s="4" customFormat="1" x14ac:dyDescent="0.2">
      <c r="A1000"/>
      <c r="B1000"/>
      <c r="C1000" s="2"/>
      <c r="D1000" s="2"/>
      <c r="E1000"/>
      <c r="G1000" s="72"/>
      <c r="J1000"/>
      <c r="K1000"/>
      <c r="L1000"/>
      <c r="M1000"/>
      <c r="N1000" s="8"/>
      <c r="O1000"/>
    </row>
    <row r="1001" spans="1:15" s="4" customFormat="1" x14ac:dyDescent="0.2">
      <c r="A1001"/>
      <c r="B1001"/>
      <c r="C1001" s="2"/>
      <c r="D1001" s="2"/>
      <c r="E1001"/>
      <c r="G1001" s="72"/>
      <c r="J1001"/>
      <c r="K1001"/>
      <c r="L1001"/>
      <c r="M1001"/>
      <c r="N1001" s="8"/>
      <c r="O1001"/>
    </row>
    <row r="1002" spans="1:15" s="4" customFormat="1" x14ac:dyDescent="0.2">
      <c r="A1002"/>
      <c r="B1002"/>
      <c r="C1002" s="2"/>
      <c r="D1002" s="2"/>
      <c r="E1002"/>
      <c r="G1002" s="72"/>
      <c r="J1002"/>
      <c r="K1002"/>
      <c r="L1002"/>
      <c r="M1002"/>
      <c r="N1002" s="8"/>
      <c r="O1002"/>
    </row>
    <row r="1003" spans="1:15" s="4" customFormat="1" x14ac:dyDescent="0.2">
      <c r="A1003"/>
      <c r="B1003"/>
      <c r="C1003" s="2"/>
      <c r="D1003" s="2"/>
      <c r="E1003"/>
      <c r="G1003" s="72"/>
      <c r="J1003"/>
      <c r="K1003"/>
      <c r="L1003"/>
      <c r="M1003"/>
      <c r="N1003" s="8"/>
      <c r="O1003"/>
    </row>
    <row r="1004" spans="1:15" s="4" customFormat="1" x14ac:dyDescent="0.2">
      <c r="A1004"/>
      <c r="B1004"/>
      <c r="C1004" s="2"/>
      <c r="D1004" s="2"/>
      <c r="E1004"/>
      <c r="G1004" s="72"/>
      <c r="J1004"/>
      <c r="K1004"/>
      <c r="L1004"/>
      <c r="M1004"/>
      <c r="N1004" s="8"/>
      <c r="O1004"/>
    </row>
    <row r="1005" spans="1:15" s="4" customFormat="1" x14ac:dyDescent="0.2">
      <c r="A1005"/>
      <c r="B1005"/>
      <c r="C1005" s="2"/>
      <c r="D1005" s="2"/>
      <c r="E1005"/>
      <c r="G1005" s="72"/>
      <c r="J1005"/>
      <c r="K1005"/>
      <c r="L1005"/>
      <c r="M1005"/>
      <c r="N1005" s="8"/>
      <c r="O1005"/>
    </row>
    <row r="1006" spans="1:15" s="4" customFormat="1" x14ac:dyDescent="0.2">
      <c r="A1006"/>
      <c r="B1006"/>
      <c r="C1006" s="2"/>
      <c r="D1006" s="2"/>
      <c r="E1006"/>
      <c r="G1006" s="72"/>
      <c r="J1006"/>
      <c r="K1006"/>
      <c r="L1006"/>
      <c r="M1006"/>
      <c r="N1006" s="8"/>
      <c r="O1006"/>
    </row>
    <row r="1007" spans="1:15" s="4" customFormat="1" x14ac:dyDescent="0.2">
      <c r="A1007"/>
      <c r="B1007"/>
      <c r="C1007" s="2"/>
      <c r="D1007" s="2"/>
      <c r="E1007"/>
      <c r="G1007" s="72"/>
      <c r="J1007"/>
      <c r="K1007"/>
      <c r="L1007"/>
      <c r="M1007"/>
      <c r="N1007" s="8"/>
      <c r="O1007"/>
    </row>
    <row r="1008" spans="1:15" s="4" customFormat="1" x14ac:dyDescent="0.2">
      <c r="A1008"/>
      <c r="B1008"/>
      <c r="C1008" s="2"/>
      <c r="D1008" s="2"/>
      <c r="E1008"/>
      <c r="G1008" s="72"/>
      <c r="J1008"/>
      <c r="K1008"/>
      <c r="L1008"/>
      <c r="M1008"/>
      <c r="N1008" s="8"/>
      <c r="O1008"/>
    </row>
    <row r="1009" spans="1:15" s="4" customFormat="1" x14ac:dyDescent="0.2">
      <c r="A1009"/>
      <c r="B1009"/>
      <c r="C1009" s="2"/>
      <c r="D1009" s="2"/>
      <c r="E1009"/>
      <c r="G1009" s="72"/>
      <c r="J1009"/>
      <c r="K1009"/>
      <c r="L1009"/>
      <c r="M1009"/>
      <c r="N1009" s="8"/>
      <c r="O1009"/>
    </row>
    <row r="1010" spans="1:15" s="4" customFormat="1" x14ac:dyDescent="0.2">
      <c r="A1010"/>
      <c r="B1010"/>
      <c r="C1010" s="2"/>
      <c r="D1010" s="2"/>
      <c r="E1010"/>
      <c r="G1010" s="72"/>
      <c r="J1010"/>
      <c r="K1010"/>
      <c r="L1010"/>
      <c r="M1010"/>
      <c r="N1010" s="8"/>
      <c r="O1010"/>
    </row>
    <row r="1011" spans="1:15" s="4" customFormat="1" x14ac:dyDescent="0.2">
      <c r="A1011"/>
      <c r="B1011"/>
      <c r="C1011" s="2"/>
      <c r="D1011" s="2"/>
      <c r="E1011"/>
      <c r="G1011" s="72"/>
      <c r="J1011"/>
      <c r="K1011"/>
      <c r="L1011"/>
      <c r="M1011"/>
      <c r="N1011" s="8"/>
      <c r="O1011"/>
    </row>
    <row r="1012" spans="1:15" s="4" customFormat="1" x14ac:dyDescent="0.2">
      <c r="A1012"/>
      <c r="B1012"/>
      <c r="C1012" s="2"/>
      <c r="D1012" s="2"/>
      <c r="E1012"/>
      <c r="G1012" s="72"/>
      <c r="J1012"/>
      <c r="K1012"/>
      <c r="L1012"/>
      <c r="M1012"/>
      <c r="N1012" s="8"/>
      <c r="O1012"/>
    </row>
    <row r="1013" spans="1:15" s="4" customFormat="1" x14ac:dyDescent="0.2">
      <c r="A1013"/>
      <c r="B1013"/>
      <c r="C1013" s="2"/>
      <c r="D1013" s="2"/>
      <c r="E1013"/>
      <c r="G1013" s="72"/>
      <c r="J1013"/>
      <c r="K1013"/>
      <c r="L1013"/>
      <c r="M1013"/>
      <c r="N1013" s="8"/>
      <c r="O1013"/>
    </row>
    <row r="1014" spans="1:15" s="4" customFormat="1" x14ac:dyDescent="0.2">
      <c r="A1014"/>
      <c r="B1014"/>
      <c r="C1014" s="2"/>
      <c r="D1014" s="2"/>
      <c r="E1014"/>
      <c r="G1014" s="72"/>
      <c r="J1014"/>
      <c r="K1014"/>
      <c r="L1014"/>
      <c r="M1014"/>
      <c r="N1014" s="8"/>
      <c r="O1014"/>
    </row>
    <row r="1015" spans="1:15" s="4" customFormat="1" x14ac:dyDescent="0.2">
      <c r="A1015"/>
      <c r="B1015"/>
      <c r="C1015" s="2"/>
      <c r="D1015" s="2"/>
      <c r="E1015"/>
      <c r="G1015" s="72"/>
      <c r="J1015"/>
      <c r="K1015"/>
      <c r="L1015"/>
      <c r="M1015"/>
      <c r="N1015" s="8"/>
      <c r="O1015"/>
    </row>
    <row r="1016" spans="1:15" s="4" customFormat="1" x14ac:dyDescent="0.2">
      <c r="A1016"/>
      <c r="B1016"/>
      <c r="C1016" s="2"/>
      <c r="D1016" s="2"/>
      <c r="E1016"/>
      <c r="G1016" s="72"/>
      <c r="J1016"/>
      <c r="K1016"/>
      <c r="L1016"/>
      <c r="M1016"/>
      <c r="N1016" s="8"/>
      <c r="O1016"/>
    </row>
    <row r="1017" spans="1:15" s="4" customFormat="1" x14ac:dyDescent="0.2">
      <c r="A1017"/>
      <c r="B1017"/>
      <c r="C1017" s="2"/>
      <c r="D1017" s="2"/>
      <c r="E1017"/>
      <c r="G1017" s="72"/>
      <c r="J1017"/>
      <c r="K1017"/>
      <c r="L1017"/>
      <c r="M1017"/>
      <c r="N1017" s="8"/>
      <c r="O1017"/>
    </row>
    <row r="1018" spans="1:15" s="4" customFormat="1" x14ac:dyDescent="0.2">
      <c r="A1018"/>
      <c r="B1018"/>
      <c r="C1018" s="2"/>
      <c r="D1018" s="2"/>
      <c r="E1018"/>
      <c r="G1018" s="72"/>
      <c r="J1018"/>
      <c r="K1018"/>
      <c r="L1018"/>
      <c r="M1018"/>
      <c r="N1018" s="8"/>
      <c r="O1018"/>
    </row>
    <row r="1019" spans="1:15" s="4" customFormat="1" x14ac:dyDescent="0.2">
      <c r="A1019"/>
      <c r="B1019"/>
      <c r="C1019" s="2"/>
      <c r="D1019" s="2"/>
      <c r="E1019"/>
      <c r="G1019" s="72"/>
      <c r="J1019"/>
      <c r="K1019"/>
      <c r="L1019"/>
      <c r="M1019"/>
      <c r="N1019" s="8"/>
      <c r="O1019"/>
    </row>
    <row r="1020" spans="1:15" s="4" customFormat="1" x14ac:dyDescent="0.2">
      <c r="A1020"/>
      <c r="B1020"/>
      <c r="C1020" s="2"/>
      <c r="D1020" s="2"/>
      <c r="E1020"/>
      <c r="G1020" s="72"/>
      <c r="J1020"/>
      <c r="K1020"/>
      <c r="L1020"/>
      <c r="M1020"/>
      <c r="N1020" s="8"/>
      <c r="O1020"/>
    </row>
    <row r="1021" spans="1:15" s="4" customFormat="1" x14ac:dyDescent="0.2">
      <c r="A1021"/>
      <c r="B1021"/>
      <c r="C1021" s="2"/>
      <c r="D1021" s="2"/>
      <c r="E1021"/>
      <c r="G1021" s="72"/>
      <c r="J1021"/>
      <c r="K1021"/>
      <c r="L1021"/>
      <c r="M1021"/>
      <c r="N1021" s="8"/>
      <c r="O1021"/>
    </row>
    <row r="1022" spans="1:15" s="4" customFormat="1" x14ac:dyDescent="0.2">
      <c r="A1022"/>
      <c r="B1022"/>
      <c r="C1022" s="2"/>
      <c r="D1022" s="2"/>
      <c r="E1022"/>
      <c r="G1022" s="72"/>
      <c r="J1022"/>
      <c r="K1022"/>
      <c r="L1022"/>
      <c r="M1022"/>
      <c r="N1022" s="8"/>
      <c r="O1022"/>
    </row>
    <row r="1023" spans="1:15" s="4" customFormat="1" x14ac:dyDescent="0.2">
      <c r="A1023"/>
      <c r="B1023"/>
      <c r="C1023" s="2"/>
      <c r="D1023" s="2"/>
      <c r="E1023"/>
      <c r="G1023" s="72"/>
      <c r="J1023"/>
      <c r="K1023"/>
      <c r="L1023"/>
      <c r="M1023"/>
      <c r="N1023" s="8"/>
      <c r="O1023"/>
    </row>
    <row r="1024" spans="1:15" s="4" customFormat="1" x14ac:dyDescent="0.2">
      <c r="A1024"/>
      <c r="B1024"/>
      <c r="C1024" s="2"/>
      <c r="D1024" s="2"/>
      <c r="E1024"/>
      <c r="G1024" s="72"/>
      <c r="J1024"/>
      <c r="K1024"/>
      <c r="L1024"/>
      <c r="M1024"/>
      <c r="N1024" s="8"/>
      <c r="O1024"/>
    </row>
    <row r="1025" spans="1:15" s="4" customFormat="1" x14ac:dyDescent="0.2">
      <c r="A1025"/>
      <c r="B1025"/>
      <c r="C1025" s="2"/>
      <c r="D1025" s="2"/>
      <c r="E1025"/>
      <c r="G1025" s="72"/>
      <c r="J1025"/>
      <c r="K1025"/>
      <c r="L1025"/>
      <c r="M1025"/>
      <c r="N1025" s="8"/>
      <c r="O1025"/>
    </row>
    <row r="1026" spans="1:15" s="4" customFormat="1" x14ac:dyDescent="0.2">
      <c r="A1026"/>
      <c r="B1026"/>
      <c r="C1026" s="2"/>
      <c r="D1026" s="2"/>
      <c r="E1026"/>
      <c r="G1026" s="72"/>
      <c r="J1026"/>
      <c r="K1026"/>
      <c r="L1026"/>
      <c r="M1026"/>
      <c r="N1026" s="8"/>
      <c r="O1026"/>
    </row>
    <row r="1027" spans="1:15" s="4" customFormat="1" x14ac:dyDescent="0.2">
      <c r="A1027"/>
      <c r="B1027"/>
      <c r="C1027" s="2"/>
      <c r="D1027" s="2"/>
      <c r="E1027"/>
      <c r="G1027" s="72"/>
      <c r="J1027"/>
      <c r="K1027"/>
      <c r="L1027"/>
      <c r="M1027"/>
      <c r="N1027" s="8"/>
      <c r="O1027"/>
    </row>
    <row r="1028" spans="1:15" s="4" customFormat="1" x14ac:dyDescent="0.2">
      <c r="A1028"/>
      <c r="B1028"/>
      <c r="C1028" s="2"/>
      <c r="D1028" s="2"/>
      <c r="E1028"/>
      <c r="G1028" s="72"/>
      <c r="J1028"/>
      <c r="K1028"/>
      <c r="L1028"/>
      <c r="M1028"/>
      <c r="N1028" s="8"/>
      <c r="O1028"/>
    </row>
    <row r="1029" spans="1:15" s="4" customFormat="1" x14ac:dyDescent="0.2">
      <c r="A1029"/>
      <c r="B1029"/>
      <c r="C1029" s="2"/>
      <c r="D1029" s="2"/>
      <c r="E1029"/>
      <c r="G1029" s="72"/>
      <c r="J1029"/>
      <c r="K1029"/>
      <c r="L1029"/>
      <c r="M1029"/>
      <c r="N1029" s="8"/>
      <c r="O1029"/>
    </row>
    <row r="1030" spans="1:15" s="4" customFormat="1" x14ac:dyDescent="0.2">
      <c r="A1030"/>
      <c r="B1030"/>
      <c r="C1030" s="2"/>
      <c r="D1030" s="2"/>
      <c r="E1030"/>
      <c r="G1030" s="72"/>
      <c r="J1030"/>
      <c r="K1030"/>
      <c r="L1030"/>
      <c r="M1030"/>
      <c r="N1030" s="8"/>
      <c r="O1030"/>
    </row>
    <row r="1031" spans="1:15" s="4" customFormat="1" x14ac:dyDescent="0.2">
      <c r="A1031"/>
      <c r="B1031"/>
      <c r="C1031" s="2"/>
      <c r="D1031" s="2"/>
      <c r="E1031"/>
      <c r="G1031" s="72"/>
      <c r="J1031"/>
      <c r="K1031"/>
      <c r="L1031"/>
      <c r="M1031"/>
      <c r="N1031" s="8"/>
      <c r="O1031"/>
    </row>
    <row r="1032" spans="1:15" s="4" customFormat="1" x14ac:dyDescent="0.2">
      <c r="A1032"/>
      <c r="B1032"/>
      <c r="C1032" s="2"/>
      <c r="D1032" s="2"/>
      <c r="E1032"/>
      <c r="G1032" s="72"/>
      <c r="J1032"/>
      <c r="K1032"/>
      <c r="L1032"/>
      <c r="M1032"/>
      <c r="N1032" s="8"/>
      <c r="O1032"/>
    </row>
    <row r="1033" spans="1:15" s="4" customFormat="1" x14ac:dyDescent="0.2">
      <c r="A1033"/>
      <c r="B1033"/>
      <c r="C1033" s="2"/>
      <c r="D1033" s="2"/>
      <c r="E1033"/>
      <c r="G1033" s="72"/>
      <c r="J1033"/>
      <c r="K1033"/>
      <c r="L1033"/>
      <c r="M1033"/>
      <c r="N1033" s="8"/>
      <c r="O1033"/>
    </row>
    <row r="1034" spans="1:15" s="4" customFormat="1" x14ac:dyDescent="0.2">
      <c r="A1034"/>
      <c r="B1034"/>
      <c r="C1034" s="2"/>
      <c r="D1034" s="2"/>
      <c r="E1034"/>
      <c r="G1034" s="72"/>
      <c r="J1034"/>
      <c r="K1034"/>
      <c r="L1034"/>
      <c r="M1034"/>
      <c r="N1034" s="8"/>
      <c r="O1034"/>
    </row>
    <row r="1035" spans="1:15" s="4" customFormat="1" x14ac:dyDescent="0.2">
      <c r="A1035"/>
      <c r="B1035"/>
      <c r="C1035" s="2"/>
      <c r="D1035" s="2"/>
      <c r="E1035"/>
      <c r="G1035" s="72"/>
      <c r="J1035"/>
      <c r="K1035"/>
      <c r="L1035"/>
      <c r="M1035"/>
      <c r="N1035" s="8"/>
      <c r="O1035"/>
    </row>
    <row r="1036" spans="1:15" s="4" customFormat="1" x14ac:dyDescent="0.2">
      <c r="A1036"/>
      <c r="B1036"/>
      <c r="C1036" s="2"/>
      <c r="D1036" s="2"/>
      <c r="E1036"/>
      <c r="G1036" s="72"/>
      <c r="J1036"/>
      <c r="K1036"/>
      <c r="L1036"/>
      <c r="M1036"/>
      <c r="N1036" s="8"/>
      <c r="O1036"/>
    </row>
    <row r="1037" spans="1:15" s="4" customFormat="1" x14ac:dyDescent="0.2">
      <c r="A1037"/>
      <c r="B1037"/>
      <c r="C1037" s="2"/>
      <c r="D1037" s="2"/>
      <c r="E1037"/>
      <c r="G1037" s="72"/>
      <c r="J1037"/>
      <c r="K1037"/>
      <c r="L1037"/>
      <c r="M1037"/>
      <c r="N1037" s="8"/>
      <c r="O1037"/>
    </row>
    <row r="1038" spans="1:15" s="4" customFormat="1" x14ac:dyDescent="0.2">
      <c r="A1038"/>
      <c r="B1038"/>
      <c r="C1038" s="2"/>
      <c r="D1038" s="2"/>
      <c r="E1038"/>
      <c r="G1038" s="72"/>
      <c r="J1038"/>
      <c r="K1038"/>
      <c r="L1038"/>
      <c r="M1038"/>
      <c r="N1038" s="8"/>
      <c r="O1038"/>
    </row>
    <row r="1039" spans="1:15" s="4" customFormat="1" x14ac:dyDescent="0.2">
      <c r="A1039"/>
      <c r="B1039"/>
      <c r="C1039" s="2"/>
      <c r="D1039" s="2"/>
      <c r="E1039"/>
      <c r="G1039" s="72"/>
      <c r="J1039"/>
      <c r="K1039"/>
      <c r="L1039"/>
      <c r="M1039"/>
      <c r="N1039" s="8"/>
      <c r="O1039"/>
    </row>
    <row r="1040" spans="1:15" s="4" customFormat="1" x14ac:dyDescent="0.2">
      <c r="A1040"/>
      <c r="B1040"/>
      <c r="C1040" s="2"/>
      <c r="D1040" s="2"/>
      <c r="E1040"/>
      <c r="G1040" s="72"/>
      <c r="J1040"/>
      <c r="K1040"/>
      <c r="L1040"/>
      <c r="M1040"/>
      <c r="N1040" s="8"/>
      <c r="O1040"/>
    </row>
    <row r="1041" spans="1:15" s="4" customFormat="1" x14ac:dyDescent="0.2">
      <c r="A1041"/>
      <c r="B1041"/>
      <c r="C1041" s="2"/>
      <c r="D1041" s="2"/>
      <c r="E1041"/>
      <c r="G1041" s="72"/>
      <c r="J1041"/>
      <c r="K1041"/>
      <c r="L1041"/>
      <c r="M1041"/>
      <c r="N1041" s="8"/>
      <c r="O1041"/>
    </row>
    <row r="1042" spans="1:15" s="4" customFormat="1" x14ac:dyDescent="0.2">
      <c r="A1042"/>
      <c r="B1042"/>
      <c r="C1042" s="2"/>
      <c r="D1042" s="2"/>
      <c r="E1042"/>
      <c r="G1042" s="72"/>
      <c r="J1042"/>
      <c r="K1042"/>
      <c r="L1042"/>
      <c r="M1042"/>
      <c r="N1042" s="8"/>
      <c r="O1042"/>
    </row>
    <row r="1043" spans="1:15" s="4" customFormat="1" x14ac:dyDescent="0.2">
      <c r="A1043"/>
      <c r="B1043"/>
      <c r="C1043" s="2"/>
      <c r="D1043" s="2"/>
      <c r="E1043"/>
      <c r="G1043" s="72"/>
      <c r="J1043"/>
      <c r="K1043"/>
      <c r="L1043"/>
      <c r="M1043"/>
      <c r="N1043" s="8"/>
      <c r="O1043"/>
    </row>
    <row r="1044" spans="1:15" s="4" customFormat="1" x14ac:dyDescent="0.2">
      <c r="A1044"/>
      <c r="B1044"/>
      <c r="C1044" s="2"/>
      <c r="D1044" s="2"/>
      <c r="E1044"/>
      <c r="G1044" s="72"/>
      <c r="J1044"/>
      <c r="K1044"/>
      <c r="L1044"/>
      <c r="M1044"/>
      <c r="N1044" s="8"/>
      <c r="O1044"/>
    </row>
    <row r="1045" spans="1:15" s="4" customFormat="1" x14ac:dyDescent="0.2">
      <c r="A1045"/>
      <c r="B1045"/>
      <c r="C1045" s="2"/>
      <c r="D1045" s="2"/>
      <c r="E1045"/>
      <c r="G1045" s="72"/>
      <c r="J1045"/>
      <c r="K1045"/>
      <c r="L1045"/>
      <c r="M1045"/>
      <c r="N1045" s="8"/>
      <c r="O1045"/>
    </row>
    <row r="1046" spans="1:15" s="4" customFormat="1" x14ac:dyDescent="0.2">
      <c r="A1046"/>
      <c r="B1046"/>
      <c r="C1046" s="2"/>
      <c r="D1046" s="2"/>
      <c r="E1046"/>
      <c r="G1046" s="72"/>
      <c r="J1046"/>
      <c r="K1046"/>
      <c r="L1046"/>
      <c r="M1046"/>
      <c r="N1046" s="8"/>
      <c r="O1046"/>
    </row>
    <row r="1047" spans="1:15" s="4" customFormat="1" x14ac:dyDescent="0.2">
      <c r="A1047"/>
      <c r="B1047"/>
      <c r="C1047" s="2"/>
      <c r="D1047" s="2"/>
      <c r="E1047"/>
      <c r="G1047" s="72"/>
      <c r="J1047"/>
      <c r="K1047"/>
      <c r="L1047"/>
      <c r="M1047"/>
      <c r="N1047" s="8"/>
      <c r="O1047"/>
    </row>
    <row r="1048" spans="1:15" s="4" customFormat="1" x14ac:dyDescent="0.2">
      <c r="A1048"/>
      <c r="B1048"/>
      <c r="C1048" s="2"/>
      <c r="D1048" s="2"/>
      <c r="E1048"/>
      <c r="G1048" s="72"/>
      <c r="J1048"/>
      <c r="K1048"/>
      <c r="L1048"/>
      <c r="M1048"/>
      <c r="N1048" s="8"/>
      <c r="O1048"/>
    </row>
    <row r="1049" spans="1:15" s="4" customFormat="1" x14ac:dyDescent="0.2">
      <c r="A1049"/>
      <c r="B1049"/>
      <c r="C1049" s="2"/>
      <c r="D1049" s="2"/>
      <c r="E1049"/>
      <c r="G1049" s="72"/>
      <c r="J1049"/>
      <c r="K1049"/>
      <c r="L1049"/>
      <c r="M1049"/>
      <c r="N1049" s="8"/>
      <c r="O1049"/>
    </row>
    <row r="1050" spans="1:15" s="4" customFormat="1" x14ac:dyDescent="0.2">
      <c r="A1050"/>
      <c r="B1050"/>
      <c r="C1050" s="2"/>
      <c r="D1050" s="2"/>
      <c r="E1050"/>
      <c r="G1050" s="72"/>
      <c r="J1050"/>
      <c r="K1050"/>
      <c r="L1050"/>
      <c r="M1050"/>
      <c r="N1050" s="8"/>
      <c r="O1050"/>
    </row>
    <row r="1051" spans="1:15" s="4" customFormat="1" x14ac:dyDescent="0.2">
      <c r="A1051"/>
      <c r="B1051"/>
      <c r="C1051" s="2"/>
      <c r="D1051" s="2"/>
      <c r="E1051"/>
      <c r="G1051" s="72"/>
      <c r="J1051"/>
      <c r="K1051"/>
      <c r="L1051"/>
      <c r="M1051"/>
      <c r="N1051" s="8"/>
      <c r="O1051"/>
    </row>
    <row r="1052" spans="1:15" s="4" customFormat="1" x14ac:dyDescent="0.2">
      <c r="A1052"/>
      <c r="B1052"/>
      <c r="C1052" s="2"/>
      <c r="D1052" s="2"/>
      <c r="E1052"/>
      <c r="G1052" s="72"/>
      <c r="J1052"/>
      <c r="K1052"/>
      <c r="L1052"/>
      <c r="M1052"/>
      <c r="N1052" s="8"/>
      <c r="O1052"/>
    </row>
    <row r="1053" spans="1:15" s="4" customFormat="1" x14ac:dyDescent="0.2">
      <c r="A1053"/>
      <c r="B1053"/>
      <c r="C1053" s="2"/>
      <c r="D1053" s="2"/>
      <c r="E1053"/>
      <c r="G1053" s="72"/>
      <c r="J1053"/>
      <c r="K1053"/>
      <c r="L1053"/>
      <c r="M1053"/>
      <c r="N1053" s="8"/>
      <c r="O1053"/>
    </row>
    <row r="1054" spans="1:15" s="4" customFormat="1" x14ac:dyDescent="0.2">
      <c r="A1054"/>
      <c r="B1054"/>
      <c r="C1054" s="2"/>
      <c r="D1054" s="2"/>
      <c r="E1054"/>
      <c r="G1054" s="72"/>
      <c r="J1054"/>
      <c r="K1054"/>
      <c r="L1054"/>
      <c r="M1054"/>
      <c r="N1054" s="8"/>
      <c r="O1054"/>
    </row>
    <row r="1055" spans="1:15" s="4" customFormat="1" x14ac:dyDescent="0.2">
      <c r="A1055"/>
      <c r="B1055"/>
      <c r="C1055" s="2"/>
      <c r="D1055" s="2"/>
      <c r="E1055"/>
      <c r="G1055" s="72"/>
      <c r="J1055"/>
      <c r="K1055"/>
      <c r="L1055"/>
      <c r="M1055"/>
      <c r="N1055" s="8"/>
      <c r="O1055"/>
    </row>
    <row r="1056" spans="1:15" s="4" customFormat="1" x14ac:dyDescent="0.2">
      <c r="A1056"/>
      <c r="B1056"/>
      <c r="C1056" s="2"/>
      <c r="D1056" s="2"/>
      <c r="E1056"/>
      <c r="G1056" s="72"/>
      <c r="J1056"/>
      <c r="K1056"/>
      <c r="L1056"/>
      <c r="M1056"/>
      <c r="N1056" s="8"/>
      <c r="O1056"/>
    </row>
    <row r="1057" spans="1:15" s="4" customFormat="1" x14ac:dyDescent="0.2">
      <c r="A1057"/>
      <c r="B1057"/>
      <c r="C1057" s="2"/>
      <c r="D1057" s="2"/>
      <c r="E1057"/>
      <c r="G1057" s="72"/>
      <c r="J1057"/>
      <c r="K1057"/>
      <c r="L1057"/>
      <c r="M1057"/>
      <c r="N1057" s="8"/>
      <c r="O1057"/>
    </row>
    <row r="1058" spans="1:15" s="4" customFormat="1" x14ac:dyDescent="0.2">
      <c r="A1058"/>
      <c r="B1058"/>
      <c r="C1058" s="2"/>
      <c r="D1058" s="2"/>
      <c r="E1058"/>
      <c r="G1058" s="72"/>
      <c r="J1058"/>
      <c r="K1058"/>
      <c r="L1058"/>
      <c r="M1058"/>
      <c r="N1058" s="8"/>
      <c r="O1058"/>
    </row>
    <row r="1059" spans="1:15" s="4" customFormat="1" x14ac:dyDescent="0.2">
      <c r="A1059"/>
      <c r="B1059"/>
      <c r="C1059" s="2"/>
      <c r="D1059" s="2"/>
      <c r="E1059"/>
      <c r="G1059" s="72"/>
      <c r="J1059"/>
      <c r="K1059"/>
      <c r="L1059"/>
      <c r="M1059"/>
      <c r="N1059" s="8"/>
      <c r="O1059"/>
    </row>
    <row r="1060" spans="1:15" s="4" customFormat="1" x14ac:dyDescent="0.2">
      <c r="A1060"/>
      <c r="B1060"/>
      <c r="C1060" s="2"/>
      <c r="D1060" s="2"/>
      <c r="E1060"/>
      <c r="G1060" s="72"/>
      <c r="J1060"/>
      <c r="K1060"/>
      <c r="L1060"/>
      <c r="M1060"/>
      <c r="N1060" s="8"/>
      <c r="O1060"/>
    </row>
    <row r="1061" spans="1:15" s="4" customFormat="1" x14ac:dyDescent="0.2">
      <c r="A1061"/>
      <c r="B1061"/>
      <c r="C1061" s="2"/>
      <c r="D1061" s="2"/>
      <c r="E1061"/>
      <c r="G1061" s="72"/>
      <c r="J1061"/>
      <c r="K1061"/>
      <c r="L1061"/>
      <c r="M1061"/>
      <c r="N1061" s="8"/>
      <c r="O1061"/>
    </row>
    <row r="1062" spans="1:15" s="4" customFormat="1" x14ac:dyDescent="0.2">
      <c r="A1062"/>
      <c r="B1062"/>
      <c r="C1062" s="2"/>
      <c r="D1062" s="2"/>
      <c r="E1062"/>
      <c r="G1062" s="72"/>
      <c r="J1062"/>
      <c r="K1062"/>
      <c r="L1062"/>
      <c r="M1062"/>
      <c r="N1062" s="8"/>
      <c r="O1062"/>
    </row>
    <row r="1063" spans="1:15" s="4" customFormat="1" x14ac:dyDescent="0.2">
      <c r="A1063"/>
      <c r="B1063"/>
      <c r="C1063" s="2"/>
      <c r="D1063" s="2"/>
      <c r="E1063"/>
      <c r="G1063" s="72"/>
      <c r="J1063"/>
      <c r="K1063"/>
      <c r="L1063"/>
      <c r="M1063"/>
      <c r="N1063" s="8"/>
      <c r="O1063"/>
    </row>
    <row r="1064" spans="1:15" s="4" customFormat="1" x14ac:dyDescent="0.2">
      <c r="A1064"/>
      <c r="B1064"/>
      <c r="C1064" s="2"/>
      <c r="D1064" s="2"/>
      <c r="E1064"/>
      <c r="G1064" s="72"/>
      <c r="J1064"/>
      <c r="K1064"/>
      <c r="L1064"/>
      <c r="M1064"/>
      <c r="N1064" s="8"/>
      <c r="O1064"/>
    </row>
    <row r="1065" spans="1:15" s="4" customFormat="1" x14ac:dyDescent="0.2">
      <c r="A1065"/>
      <c r="B1065"/>
      <c r="C1065" s="2"/>
      <c r="D1065" s="2"/>
      <c r="E1065"/>
      <c r="G1065" s="72"/>
      <c r="J1065"/>
      <c r="K1065"/>
      <c r="L1065"/>
      <c r="M1065"/>
      <c r="N1065" s="8"/>
      <c r="O1065"/>
    </row>
    <row r="1066" spans="1:15" s="4" customFormat="1" x14ac:dyDescent="0.2">
      <c r="A1066"/>
      <c r="B1066"/>
      <c r="C1066" s="2"/>
      <c r="D1066" s="2"/>
      <c r="E1066"/>
      <c r="G1066" s="72"/>
      <c r="J1066"/>
      <c r="K1066"/>
      <c r="L1066"/>
      <c r="M1066"/>
      <c r="N1066" s="8"/>
      <c r="O1066"/>
    </row>
    <row r="1067" spans="1:15" s="4" customFormat="1" x14ac:dyDescent="0.2">
      <c r="A1067"/>
      <c r="B1067"/>
      <c r="C1067" s="2"/>
      <c r="D1067" s="2"/>
      <c r="E1067"/>
      <c r="G1067" s="72"/>
      <c r="J1067"/>
      <c r="K1067"/>
      <c r="L1067"/>
      <c r="M1067"/>
      <c r="N1067" s="8"/>
      <c r="O1067"/>
    </row>
    <row r="1068" spans="1:15" s="4" customFormat="1" x14ac:dyDescent="0.2">
      <c r="A1068"/>
      <c r="B1068"/>
      <c r="C1068" s="2"/>
      <c r="D1068" s="2"/>
      <c r="E1068"/>
      <c r="G1068" s="72"/>
      <c r="J1068"/>
      <c r="K1068"/>
      <c r="L1068"/>
      <c r="M1068"/>
      <c r="N1068" s="8"/>
      <c r="O1068"/>
    </row>
    <row r="1069" spans="1:15" s="4" customFormat="1" x14ac:dyDescent="0.2">
      <c r="A1069"/>
      <c r="B1069"/>
      <c r="C1069" s="2"/>
      <c r="D1069" s="2"/>
      <c r="E1069"/>
      <c r="G1069" s="72"/>
      <c r="J1069"/>
      <c r="K1069"/>
      <c r="L1069"/>
      <c r="M1069"/>
      <c r="N1069" s="8"/>
      <c r="O1069"/>
    </row>
    <row r="1070" spans="1:15" s="4" customFormat="1" x14ac:dyDescent="0.2">
      <c r="A1070"/>
      <c r="B1070"/>
      <c r="C1070" s="2"/>
      <c r="D1070" s="2"/>
      <c r="E1070"/>
      <c r="G1070" s="72"/>
      <c r="J1070"/>
      <c r="K1070"/>
      <c r="L1070"/>
      <c r="M1070"/>
      <c r="N1070" s="8"/>
      <c r="O1070"/>
    </row>
    <row r="1071" spans="1:15" s="4" customFormat="1" x14ac:dyDescent="0.2">
      <c r="A1071"/>
      <c r="B1071"/>
      <c r="C1071" s="2"/>
      <c r="D1071" s="2"/>
      <c r="E1071"/>
      <c r="G1071" s="72"/>
      <c r="J1071"/>
      <c r="K1071"/>
      <c r="L1071"/>
      <c r="M1071"/>
      <c r="N1071" s="8"/>
      <c r="O1071"/>
    </row>
    <row r="1072" spans="1:15" s="4" customFormat="1" x14ac:dyDescent="0.2">
      <c r="A1072"/>
      <c r="B1072"/>
      <c r="C1072" s="2"/>
      <c r="D1072" s="2"/>
      <c r="E1072"/>
      <c r="G1072" s="72"/>
      <c r="J1072"/>
      <c r="K1072"/>
      <c r="L1072"/>
      <c r="M1072"/>
      <c r="N1072" s="8"/>
      <c r="O1072"/>
    </row>
    <row r="1073" spans="1:15" s="4" customFormat="1" x14ac:dyDescent="0.2">
      <c r="A1073"/>
      <c r="B1073"/>
      <c r="C1073" s="2"/>
      <c r="D1073" s="2"/>
      <c r="E1073"/>
      <c r="G1073" s="72"/>
      <c r="J1073"/>
      <c r="K1073"/>
      <c r="L1073"/>
      <c r="M1073"/>
      <c r="N1073" s="8"/>
      <c r="O1073"/>
    </row>
    <row r="1074" spans="1:15" s="4" customFormat="1" x14ac:dyDescent="0.2">
      <c r="A1074"/>
      <c r="B1074"/>
      <c r="C1074" s="2"/>
      <c r="D1074" s="2"/>
      <c r="E1074"/>
      <c r="G1074" s="72"/>
      <c r="J1074"/>
      <c r="K1074"/>
      <c r="L1074"/>
      <c r="M1074"/>
      <c r="N1074" s="8"/>
      <c r="O1074"/>
    </row>
    <row r="1075" spans="1:15" s="4" customFormat="1" x14ac:dyDescent="0.2">
      <c r="A1075"/>
      <c r="B1075"/>
      <c r="C1075" s="2"/>
      <c r="D1075" s="2"/>
      <c r="E1075"/>
      <c r="G1075" s="72"/>
      <c r="J1075"/>
      <c r="K1075"/>
      <c r="L1075"/>
      <c r="M1075"/>
      <c r="N1075" s="8"/>
      <c r="O1075"/>
    </row>
    <row r="1076" spans="1:15" s="4" customFormat="1" x14ac:dyDescent="0.2">
      <c r="A1076"/>
      <c r="B1076"/>
      <c r="C1076" s="2"/>
      <c r="D1076" s="2"/>
      <c r="E1076"/>
      <c r="G1076" s="72"/>
      <c r="J1076"/>
      <c r="K1076"/>
      <c r="L1076"/>
      <c r="M1076"/>
      <c r="N1076" s="8"/>
      <c r="O1076"/>
    </row>
    <row r="1077" spans="1:15" s="4" customFormat="1" x14ac:dyDescent="0.2">
      <c r="A1077"/>
      <c r="B1077"/>
      <c r="C1077" s="2"/>
      <c r="D1077" s="2"/>
      <c r="E1077"/>
      <c r="G1077" s="72"/>
      <c r="J1077"/>
      <c r="K1077"/>
      <c r="L1077"/>
      <c r="M1077"/>
      <c r="N1077" s="8"/>
      <c r="O1077"/>
    </row>
    <row r="1078" spans="1:15" s="4" customFormat="1" x14ac:dyDescent="0.2">
      <c r="A1078"/>
      <c r="B1078"/>
      <c r="C1078" s="2"/>
      <c r="D1078" s="2"/>
      <c r="E1078"/>
      <c r="G1078" s="72"/>
      <c r="J1078"/>
      <c r="K1078"/>
      <c r="L1078"/>
      <c r="M1078"/>
      <c r="N1078" s="8"/>
      <c r="O1078"/>
    </row>
    <row r="1079" spans="1:15" s="4" customFormat="1" x14ac:dyDescent="0.2">
      <c r="A1079"/>
      <c r="B1079"/>
      <c r="C1079" s="2"/>
      <c r="D1079" s="2"/>
      <c r="E1079"/>
      <c r="G1079" s="72"/>
      <c r="J1079"/>
      <c r="K1079"/>
      <c r="L1079"/>
      <c r="M1079"/>
      <c r="N1079" s="8"/>
      <c r="O1079"/>
    </row>
    <row r="1080" spans="1:15" s="4" customFormat="1" x14ac:dyDescent="0.2">
      <c r="A1080"/>
      <c r="B1080"/>
      <c r="C1080" s="2"/>
      <c r="D1080" s="2"/>
      <c r="E1080"/>
      <c r="G1080" s="72"/>
      <c r="J1080"/>
      <c r="K1080"/>
      <c r="L1080"/>
      <c r="M1080"/>
      <c r="N1080" s="8"/>
      <c r="O1080"/>
    </row>
    <row r="1081" spans="1:15" s="4" customFormat="1" x14ac:dyDescent="0.2">
      <c r="A1081"/>
      <c r="B1081"/>
      <c r="C1081" s="2"/>
      <c r="D1081" s="2"/>
      <c r="E1081"/>
      <c r="G1081" s="72"/>
      <c r="J1081"/>
      <c r="K1081"/>
      <c r="L1081"/>
      <c r="M1081"/>
      <c r="N1081" s="8"/>
      <c r="O1081"/>
    </row>
    <row r="1082" spans="1:15" s="4" customFormat="1" x14ac:dyDescent="0.2">
      <c r="A1082"/>
      <c r="B1082"/>
      <c r="C1082" s="2"/>
      <c r="D1082" s="2"/>
      <c r="E1082"/>
      <c r="G1082" s="72"/>
      <c r="J1082"/>
      <c r="K1082"/>
      <c r="L1082"/>
      <c r="M1082"/>
      <c r="N1082" s="8"/>
      <c r="O1082"/>
    </row>
    <row r="1083" spans="1:15" s="4" customFormat="1" x14ac:dyDescent="0.2">
      <c r="A1083"/>
      <c r="B1083"/>
      <c r="C1083" s="2"/>
      <c r="D1083" s="2"/>
      <c r="E1083"/>
      <c r="G1083" s="72"/>
      <c r="J1083"/>
      <c r="K1083"/>
      <c r="L1083"/>
      <c r="M1083"/>
      <c r="N1083" s="8"/>
      <c r="O1083"/>
    </row>
    <row r="1084" spans="1:15" s="4" customFormat="1" x14ac:dyDescent="0.2">
      <c r="A1084"/>
      <c r="B1084"/>
      <c r="C1084" s="2"/>
      <c r="D1084" s="2"/>
      <c r="E1084"/>
      <c r="G1084" s="72"/>
      <c r="J1084"/>
      <c r="K1084"/>
      <c r="L1084"/>
      <c r="M1084"/>
      <c r="N1084" s="8"/>
      <c r="O1084"/>
    </row>
    <row r="1085" spans="1:15" s="4" customFormat="1" x14ac:dyDescent="0.2">
      <c r="A1085"/>
      <c r="B1085"/>
      <c r="C1085" s="2"/>
      <c r="D1085" s="2"/>
      <c r="E1085"/>
      <c r="G1085" s="72"/>
      <c r="J1085"/>
      <c r="K1085"/>
      <c r="L1085"/>
      <c r="M1085"/>
      <c r="N1085" s="8"/>
      <c r="O1085"/>
    </row>
    <row r="1086" spans="1:15" s="4" customFormat="1" x14ac:dyDescent="0.2">
      <c r="A1086"/>
      <c r="B1086"/>
      <c r="C1086" s="2"/>
      <c r="D1086" s="2"/>
      <c r="E1086"/>
      <c r="G1086" s="72"/>
      <c r="J1086"/>
      <c r="K1086"/>
      <c r="L1086"/>
      <c r="M1086"/>
      <c r="N1086" s="8"/>
      <c r="O1086"/>
    </row>
    <row r="1087" spans="1:15" s="4" customFormat="1" x14ac:dyDescent="0.2">
      <c r="A1087"/>
      <c r="B1087"/>
      <c r="C1087" s="2"/>
      <c r="D1087" s="2"/>
      <c r="E1087"/>
      <c r="G1087" s="72"/>
      <c r="J1087"/>
      <c r="K1087"/>
      <c r="L1087"/>
      <c r="M1087"/>
      <c r="N1087" s="8"/>
      <c r="O1087"/>
    </row>
    <row r="1088" spans="1:15" s="4" customFormat="1" x14ac:dyDescent="0.2">
      <c r="A1088"/>
      <c r="B1088"/>
      <c r="C1088" s="2"/>
      <c r="D1088" s="2"/>
      <c r="E1088"/>
      <c r="G1088" s="72"/>
      <c r="J1088"/>
      <c r="K1088"/>
      <c r="L1088"/>
      <c r="M1088"/>
      <c r="N1088" s="8"/>
      <c r="O1088"/>
    </row>
    <row r="1089" spans="1:15" s="4" customFormat="1" x14ac:dyDescent="0.2">
      <c r="A1089"/>
      <c r="B1089"/>
      <c r="C1089" s="2"/>
      <c r="D1089" s="2"/>
      <c r="E1089"/>
      <c r="G1089" s="72"/>
      <c r="J1089"/>
      <c r="K1089"/>
      <c r="L1089"/>
      <c r="M1089"/>
      <c r="N1089" s="8"/>
      <c r="O1089"/>
    </row>
    <row r="1090" spans="1:15" s="4" customFormat="1" x14ac:dyDescent="0.2">
      <c r="A1090"/>
      <c r="B1090"/>
      <c r="C1090" s="2"/>
      <c r="D1090" s="2"/>
      <c r="E1090"/>
      <c r="G1090" s="72"/>
      <c r="J1090"/>
      <c r="K1090"/>
      <c r="L1090"/>
      <c r="M1090"/>
      <c r="N1090" s="8"/>
      <c r="O1090"/>
    </row>
    <row r="1091" spans="1:15" s="4" customFormat="1" x14ac:dyDescent="0.2">
      <c r="A1091"/>
      <c r="B1091"/>
      <c r="C1091" s="2"/>
      <c r="D1091" s="2"/>
      <c r="E1091"/>
      <c r="G1091" s="72"/>
      <c r="J1091"/>
      <c r="K1091"/>
      <c r="L1091"/>
      <c r="M1091"/>
      <c r="N1091" s="8"/>
      <c r="O1091"/>
    </row>
    <row r="1092" spans="1:15" s="4" customFormat="1" x14ac:dyDescent="0.2">
      <c r="A1092"/>
      <c r="B1092"/>
      <c r="C1092" s="2"/>
      <c r="D1092" s="2"/>
      <c r="E1092"/>
      <c r="G1092" s="72"/>
      <c r="J1092"/>
      <c r="K1092"/>
      <c r="L1092"/>
      <c r="M1092"/>
      <c r="N1092" s="8"/>
      <c r="O1092"/>
    </row>
    <row r="1093" spans="1:15" s="4" customFormat="1" x14ac:dyDescent="0.2">
      <c r="A1093"/>
      <c r="B1093"/>
      <c r="C1093" s="2"/>
      <c r="D1093" s="2"/>
      <c r="E1093"/>
      <c r="G1093" s="72"/>
      <c r="J1093"/>
      <c r="K1093"/>
      <c r="L1093"/>
      <c r="M1093"/>
      <c r="N1093" s="8"/>
      <c r="O1093"/>
    </row>
    <row r="1094" spans="1:15" s="4" customFormat="1" x14ac:dyDescent="0.2">
      <c r="A1094"/>
      <c r="B1094"/>
      <c r="C1094" s="2"/>
      <c r="D1094" s="2"/>
      <c r="E1094"/>
      <c r="G1094" s="72"/>
      <c r="J1094"/>
      <c r="K1094"/>
      <c r="L1094"/>
      <c r="M1094"/>
      <c r="N1094" s="8"/>
      <c r="O1094"/>
    </row>
    <row r="1095" spans="1:15" s="4" customFormat="1" x14ac:dyDescent="0.2">
      <c r="A1095"/>
      <c r="B1095"/>
      <c r="C1095" s="2"/>
      <c r="D1095" s="2"/>
      <c r="E1095"/>
      <c r="G1095" s="72"/>
      <c r="J1095"/>
      <c r="K1095"/>
      <c r="L1095"/>
      <c r="M1095"/>
      <c r="N1095" s="8"/>
      <c r="O1095"/>
    </row>
    <row r="1096" spans="1:15" s="4" customFormat="1" x14ac:dyDescent="0.2">
      <c r="A1096"/>
      <c r="B1096"/>
      <c r="C1096" s="2"/>
      <c r="D1096" s="2"/>
      <c r="E1096"/>
      <c r="G1096" s="72"/>
      <c r="J1096"/>
      <c r="K1096"/>
      <c r="L1096"/>
      <c r="M1096"/>
      <c r="N1096" s="8"/>
      <c r="O1096"/>
    </row>
    <row r="1097" spans="1:15" s="4" customFormat="1" x14ac:dyDescent="0.2">
      <c r="A1097"/>
      <c r="B1097"/>
      <c r="C1097" s="2"/>
      <c r="D1097" s="2"/>
      <c r="E1097"/>
      <c r="G1097" s="72"/>
      <c r="J1097"/>
      <c r="K1097"/>
      <c r="L1097"/>
      <c r="M1097"/>
      <c r="N1097" s="8"/>
      <c r="O1097"/>
    </row>
    <row r="1098" spans="1:15" s="4" customFormat="1" x14ac:dyDescent="0.2">
      <c r="A1098"/>
      <c r="B1098"/>
      <c r="C1098" s="2"/>
      <c r="D1098" s="2"/>
      <c r="E1098"/>
      <c r="G1098" s="72"/>
      <c r="J1098"/>
      <c r="K1098"/>
      <c r="L1098"/>
      <c r="M1098"/>
      <c r="N1098" s="8"/>
      <c r="O1098"/>
    </row>
    <row r="1099" spans="1:15" s="4" customFormat="1" x14ac:dyDescent="0.2">
      <c r="A1099"/>
      <c r="B1099"/>
      <c r="C1099" s="2"/>
      <c r="D1099" s="2"/>
      <c r="E1099"/>
      <c r="G1099" s="72"/>
      <c r="J1099"/>
      <c r="K1099"/>
      <c r="L1099"/>
      <c r="M1099"/>
      <c r="N1099" s="8"/>
      <c r="O1099"/>
    </row>
    <row r="1100" spans="1:15" s="4" customFormat="1" x14ac:dyDescent="0.2">
      <c r="A1100"/>
      <c r="B1100"/>
      <c r="C1100" s="2"/>
      <c r="D1100" s="2"/>
      <c r="E1100"/>
      <c r="G1100" s="72"/>
      <c r="J1100"/>
      <c r="K1100"/>
      <c r="L1100"/>
      <c r="M1100"/>
      <c r="N1100" s="8"/>
      <c r="O1100"/>
    </row>
    <row r="1101" spans="1:15" s="4" customFormat="1" x14ac:dyDescent="0.2">
      <c r="A1101"/>
      <c r="B1101"/>
      <c r="C1101" s="2"/>
      <c r="D1101" s="2"/>
      <c r="E1101"/>
      <c r="G1101" s="72"/>
      <c r="J1101"/>
      <c r="K1101"/>
      <c r="L1101"/>
      <c r="M1101"/>
      <c r="N1101" s="8"/>
      <c r="O1101"/>
    </row>
    <row r="1102" spans="1:15" s="4" customFormat="1" x14ac:dyDescent="0.2">
      <c r="A1102"/>
      <c r="B1102"/>
      <c r="C1102" s="2"/>
      <c r="D1102" s="2"/>
      <c r="E1102"/>
      <c r="G1102" s="72"/>
      <c r="J1102"/>
      <c r="K1102"/>
      <c r="L1102"/>
      <c r="M1102"/>
      <c r="N1102" s="8"/>
      <c r="O1102"/>
    </row>
    <row r="1103" spans="1:15" s="4" customFormat="1" x14ac:dyDescent="0.2">
      <c r="A1103"/>
      <c r="B1103"/>
      <c r="C1103" s="2"/>
      <c r="D1103" s="2"/>
      <c r="E1103"/>
      <c r="G1103" s="72"/>
      <c r="J1103"/>
      <c r="K1103"/>
      <c r="L1103"/>
      <c r="M1103"/>
      <c r="N1103" s="8"/>
      <c r="O1103"/>
    </row>
    <row r="1104" spans="1:15" s="4" customFormat="1" x14ac:dyDescent="0.2">
      <c r="A1104"/>
      <c r="B1104"/>
      <c r="C1104" s="2"/>
      <c r="D1104" s="2"/>
      <c r="E1104"/>
      <c r="G1104" s="72"/>
      <c r="J1104"/>
      <c r="K1104"/>
      <c r="L1104"/>
      <c r="M1104"/>
      <c r="N1104" s="8"/>
      <c r="O1104"/>
    </row>
    <row r="1105" spans="1:15" s="4" customFormat="1" x14ac:dyDescent="0.2">
      <c r="A1105"/>
      <c r="B1105"/>
      <c r="C1105" s="2"/>
      <c r="D1105" s="2"/>
      <c r="E1105"/>
      <c r="G1105" s="72"/>
      <c r="J1105"/>
      <c r="K1105"/>
      <c r="L1105"/>
      <c r="M1105"/>
      <c r="N1105" s="8"/>
      <c r="O1105"/>
    </row>
    <row r="1106" spans="1:15" s="4" customFormat="1" x14ac:dyDescent="0.2">
      <c r="A1106"/>
      <c r="B1106"/>
      <c r="C1106" s="2"/>
      <c r="D1106" s="2"/>
      <c r="E1106"/>
      <c r="G1106" s="72"/>
      <c r="J1106"/>
      <c r="K1106"/>
      <c r="L1106"/>
      <c r="M1106"/>
      <c r="N1106" s="8"/>
      <c r="O1106"/>
    </row>
    <row r="1107" spans="1:15" s="4" customFormat="1" x14ac:dyDescent="0.2">
      <c r="A1107"/>
      <c r="B1107"/>
      <c r="C1107" s="2"/>
      <c r="D1107" s="2"/>
      <c r="E1107"/>
      <c r="G1107" s="72"/>
      <c r="J1107"/>
      <c r="K1107"/>
      <c r="L1107"/>
      <c r="M1107"/>
      <c r="N1107" s="8"/>
      <c r="O1107"/>
    </row>
    <row r="1108" spans="1:15" s="4" customFormat="1" x14ac:dyDescent="0.2">
      <c r="A1108"/>
      <c r="B1108"/>
      <c r="C1108" s="2"/>
      <c r="D1108" s="2"/>
      <c r="E1108"/>
      <c r="G1108" s="72"/>
      <c r="J1108"/>
      <c r="K1108"/>
      <c r="L1108"/>
      <c r="M1108"/>
      <c r="N1108" s="8"/>
      <c r="O1108"/>
    </row>
    <row r="1109" spans="1:15" s="4" customFormat="1" x14ac:dyDescent="0.2">
      <c r="A1109"/>
      <c r="B1109"/>
      <c r="C1109" s="2"/>
      <c r="D1109" s="2"/>
      <c r="E1109"/>
      <c r="G1109" s="72"/>
      <c r="J1109"/>
      <c r="K1109"/>
      <c r="L1109"/>
      <c r="M1109"/>
      <c r="N1109" s="8"/>
      <c r="O1109"/>
    </row>
    <row r="1110" spans="1:15" s="4" customFormat="1" x14ac:dyDescent="0.2">
      <c r="A1110"/>
      <c r="B1110"/>
      <c r="C1110" s="2"/>
      <c r="D1110" s="2"/>
      <c r="E1110"/>
      <c r="G1110" s="72"/>
      <c r="J1110"/>
      <c r="K1110"/>
      <c r="L1110"/>
      <c r="M1110"/>
      <c r="N1110" s="8"/>
      <c r="O1110"/>
    </row>
    <row r="1111" spans="1:15" s="4" customFormat="1" x14ac:dyDescent="0.2">
      <c r="A1111"/>
      <c r="B1111"/>
      <c r="C1111" s="2"/>
      <c r="D1111" s="2"/>
      <c r="E1111"/>
      <c r="G1111" s="72"/>
      <c r="J1111"/>
      <c r="K1111"/>
      <c r="L1111"/>
      <c r="M1111"/>
      <c r="N1111" s="8"/>
      <c r="O1111"/>
    </row>
    <row r="1112" spans="1:15" s="4" customFormat="1" x14ac:dyDescent="0.2">
      <c r="A1112"/>
      <c r="B1112"/>
      <c r="C1112" s="2"/>
      <c r="D1112" s="2"/>
      <c r="E1112"/>
      <c r="G1112" s="72"/>
      <c r="J1112"/>
      <c r="K1112"/>
      <c r="L1112"/>
      <c r="M1112"/>
      <c r="N1112" s="8"/>
      <c r="O1112"/>
    </row>
    <row r="1113" spans="1:15" s="4" customFormat="1" x14ac:dyDescent="0.2">
      <c r="A1113"/>
      <c r="B1113"/>
      <c r="C1113" s="2"/>
      <c r="D1113" s="2"/>
      <c r="E1113"/>
      <c r="G1113" s="72"/>
      <c r="J1113"/>
      <c r="K1113"/>
      <c r="L1113"/>
      <c r="M1113"/>
      <c r="N1113" s="8"/>
      <c r="O1113"/>
    </row>
    <row r="1114" spans="1:15" s="4" customFormat="1" x14ac:dyDescent="0.2">
      <c r="A1114"/>
      <c r="B1114"/>
      <c r="C1114" s="2"/>
      <c r="D1114" s="2"/>
      <c r="E1114"/>
      <c r="G1114" s="72"/>
      <c r="J1114"/>
      <c r="K1114"/>
      <c r="L1114"/>
      <c r="M1114"/>
      <c r="N1114" s="8"/>
      <c r="O1114"/>
    </row>
    <row r="1115" spans="1:15" s="4" customFormat="1" x14ac:dyDescent="0.2">
      <c r="A1115"/>
      <c r="B1115"/>
      <c r="C1115" s="2"/>
      <c r="D1115" s="2"/>
      <c r="E1115"/>
      <c r="G1115" s="72"/>
      <c r="J1115"/>
      <c r="K1115"/>
      <c r="L1115"/>
      <c r="M1115"/>
      <c r="N1115" s="8"/>
      <c r="O1115"/>
    </row>
    <row r="1116" spans="1:15" s="4" customFormat="1" x14ac:dyDescent="0.2">
      <c r="A1116"/>
      <c r="B1116"/>
      <c r="C1116" s="2"/>
      <c r="D1116" s="2"/>
      <c r="E1116"/>
      <c r="G1116" s="72"/>
      <c r="J1116"/>
      <c r="K1116"/>
      <c r="L1116"/>
      <c r="M1116"/>
      <c r="N1116" s="8"/>
      <c r="O1116"/>
    </row>
    <row r="1117" spans="1:15" s="4" customFormat="1" x14ac:dyDescent="0.2">
      <c r="A1117"/>
      <c r="B1117"/>
      <c r="C1117" s="2"/>
      <c r="D1117" s="2"/>
      <c r="E1117"/>
      <c r="G1117" s="72"/>
      <c r="J1117"/>
      <c r="K1117"/>
      <c r="L1117"/>
      <c r="M1117"/>
      <c r="N1117" s="8"/>
      <c r="O1117"/>
    </row>
    <row r="1118" spans="1:15" s="4" customFormat="1" x14ac:dyDescent="0.2">
      <c r="A1118"/>
      <c r="B1118"/>
      <c r="C1118" s="2"/>
      <c r="D1118" s="2"/>
      <c r="E1118"/>
      <c r="G1118" s="72"/>
      <c r="J1118"/>
      <c r="K1118"/>
      <c r="L1118"/>
      <c r="M1118"/>
      <c r="N1118" s="8"/>
      <c r="O1118"/>
    </row>
    <row r="1119" spans="1:15" s="4" customFormat="1" x14ac:dyDescent="0.2">
      <c r="A1119"/>
      <c r="B1119"/>
      <c r="C1119" s="2"/>
      <c r="D1119" s="2"/>
      <c r="E1119"/>
      <c r="G1119" s="72"/>
      <c r="J1119"/>
      <c r="K1119"/>
      <c r="L1119"/>
      <c r="M1119"/>
      <c r="N1119" s="8"/>
      <c r="O1119"/>
    </row>
    <row r="1120" spans="1:15" s="4" customFormat="1" x14ac:dyDescent="0.2">
      <c r="A1120"/>
      <c r="B1120"/>
      <c r="C1120" s="2"/>
      <c r="D1120" s="2"/>
      <c r="E1120"/>
      <c r="G1120" s="72"/>
      <c r="J1120"/>
      <c r="K1120"/>
      <c r="L1120"/>
      <c r="M1120"/>
      <c r="N1120" s="8"/>
      <c r="O1120"/>
    </row>
    <row r="1121" spans="1:15" s="4" customFormat="1" x14ac:dyDescent="0.2">
      <c r="A1121"/>
      <c r="B1121"/>
      <c r="C1121" s="2"/>
      <c r="D1121" s="2"/>
      <c r="E1121"/>
      <c r="G1121" s="72"/>
      <c r="J1121"/>
      <c r="K1121"/>
      <c r="L1121"/>
      <c r="M1121"/>
      <c r="N1121" s="8"/>
      <c r="O1121"/>
    </row>
    <row r="1122" spans="1:15" s="4" customFormat="1" x14ac:dyDescent="0.2">
      <c r="A1122"/>
      <c r="B1122"/>
      <c r="C1122" s="2"/>
      <c r="D1122" s="2"/>
      <c r="E1122"/>
      <c r="G1122" s="72"/>
      <c r="J1122"/>
      <c r="K1122"/>
      <c r="L1122"/>
      <c r="M1122"/>
      <c r="N1122" s="8"/>
      <c r="O1122"/>
    </row>
    <row r="1123" spans="1:15" s="4" customFormat="1" x14ac:dyDescent="0.2">
      <c r="A1123"/>
      <c r="B1123"/>
      <c r="C1123" s="2"/>
      <c r="D1123" s="2"/>
      <c r="E1123"/>
      <c r="G1123" s="72"/>
      <c r="J1123"/>
      <c r="K1123"/>
      <c r="L1123"/>
      <c r="M1123"/>
      <c r="N1123" s="8"/>
      <c r="O1123"/>
    </row>
    <row r="1124" spans="1:15" s="4" customFormat="1" x14ac:dyDescent="0.2">
      <c r="A1124"/>
      <c r="B1124"/>
      <c r="C1124" s="2"/>
      <c r="D1124" s="2"/>
      <c r="E1124"/>
      <c r="G1124" s="72"/>
      <c r="J1124"/>
      <c r="K1124"/>
      <c r="L1124"/>
      <c r="M1124"/>
      <c r="N1124" s="8"/>
      <c r="O1124"/>
    </row>
    <row r="1125" spans="1:15" s="4" customFormat="1" x14ac:dyDescent="0.2">
      <c r="A1125"/>
      <c r="B1125"/>
      <c r="C1125" s="2"/>
      <c r="D1125" s="2"/>
      <c r="E1125"/>
      <c r="G1125" s="72"/>
      <c r="J1125"/>
      <c r="K1125"/>
      <c r="L1125"/>
      <c r="M1125"/>
      <c r="N1125" s="8"/>
      <c r="O1125"/>
    </row>
    <row r="1126" spans="1:15" s="4" customFormat="1" x14ac:dyDescent="0.2">
      <c r="A1126"/>
      <c r="B1126"/>
      <c r="C1126" s="2"/>
      <c r="D1126" s="2"/>
      <c r="E1126"/>
      <c r="G1126" s="72"/>
      <c r="J1126"/>
      <c r="K1126"/>
      <c r="L1126"/>
      <c r="M1126"/>
      <c r="N1126" s="8"/>
      <c r="O1126"/>
    </row>
    <row r="1127" spans="1:15" s="4" customFormat="1" x14ac:dyDescent="0.2">
      <c r="A1127"/>
      <c r="B1127"/>
      <c r="C1127" s="2"/>
      <c r="D1127" s="2"/>
      <c r="E1127"/>
      <c r="G1127" s="72"/>
      <c r="J1127"/>
      <c r="K1127"/>
      <c r="L1127"/>
      <c r="M1127"/>
      <c r="N1127" s="8"/>
      <c r="O1127"/>
    </row>
    <row r="1128" spans="1:15" s="4" customFormat="1" x14ac:dyDescent="0.2">
      <c r="A1128"/>
      <c r="B1128"/>
      <c r="C1128" s="2"/>
      <c r="D1128" s="2"/>
      <c r="E1128"/>
      <c r="G1128" s="72"/>
      <c r="J1128"/>
      <c r="K1128"/>
      <c r="L1128"/>
      <c r="M1128"/>
      <c r="N1128" s="8"/>
      <c r="O1128"/>
    </row>
    <row r="1129" spans="1:15" s="4" customFormat="1" x14ac:dyDescent="0.2">
      <c r="A1129"/>
      <c r="B1129"/>
      <c r="C1129" s="2"/>
      <c r="D1129" s="2"/>
      <c r="E1129"/>
      <c r="G1129" s="72"/>
      <c r="J1129"/>
      <c r="K1129"/>
      <c r="L1129"/>
      <c r="M1129"/>
      <c r="N1129" s="8"/>
      <c r="O1129"/>
    </row>
    <row r="1130" spans="1:15" s="4" customFormat="1" x14ac:dyDescent="0.2">
      <c r="A1130"/>
      <c r="B1130"/>
      <c r="C1130" s="2"/>
      <c r="D1130" s="2"/>
      <c r="E1130"/>
      <c r="G1130" s="72"/>
      <c r="J1130"/>
      <c r="K1130"/>
      <c r="L1130"/>
      <c r="M1130"/>
      <c r="N1130" s="8"/>
      <c r="O1130"/>
    </row>
    <row r="1131" spans="1:15" s="4" customFormat="1" x14ac:dyDescent="0.2">
      <c r="A1131"/>
      <c r="B1131"/>
      <c r="C1131" s="2"/>
      <c r="D1131" s="2"/>
      <c r="E1131"/>
      <c r="G1131" s="72"/>
      <c r="J1131"/>
      <c r="K1131"/>
      <c r="L1131"/>
      <c r="M1131"/>
      <c r="N1131" s="8"/>
      <c r="O1131"/>
    </row>
    <row r="1132" spans="1:15" s="4" customFormat="1" x14ac:dyDescent="0.2">
      <c r="A1132"/>
      <c r="B1132"/>
      <c r="C1132" s="2"/>
      <c r="D1132" s="2"/>
      <c r="E1132"/>
      <c r="G1132" s="72"/>
      <c r="J1132"/>
      <c r="K1132"/>
      <c r="L1132"/>
      <c r="M1132"/>
      <c r="N1132" s="8"/>
      <c r="O1132"/>
    </row>
    <row r="1133" spans="1:15" s="4" customFormat="1" x14ac:dyDescent="0.2">
      <c r="A1133"/>
      <c r="B1133"/>
      <c r="C1133" s="2"/>
      <c r="D1133" s="2"/>
      <c r="E1133"/>
      <c r="G1133" s="72"/>
      <c r="J1133"/>
      <c r="K1133"/>
      <c r="L1133"/>
      <c r="M1133"/>
      <c r="N1133" s="8"/>
      <c r="O1133"/>
    </row>
    <row r="1134" spans="1:15" s="4" customFormat="1" x14ac:dyDescent="0.2">
      <c r="A1134"/>
      <c r="B1134"/>
      <c r="C1134" s="2"/>
      <c r="D1134" s="2"/>
      <c r="E1134"/>
      <c r="G1134" s="72"/>
      <c r="J1134"/>
      <c r="K1134"/>
      <c r="L1134"/>
      <c r="M1134"/>
      <c r="N1134" s="8"/>
      <c r="O1134"/>
    </row>
    <row r="1135" spans="1:15" s="4" customFormat="1" x14ac:dyDescent="0.2">
      <c r="A1135"/>
      <c r="B1135"/>
      <c r="C1135" s="2"/>
      <c r="D1135" s="2"/>
      <c r="E1135"/>
      <c r="G1135" s="72"/>
      <c r="J1135"/>
      <c r="K1135"/>
      <c r="L1135"/>
      <c r="M1135"/>
      <c r="N1135" s="8"/>
      <c r="O1135"/>
    </row>
    <row r="1136" spans="1:15" s="4" customFormat="1" x14ac:dyDescent="0.2">
      <c r="A1136"/>
      <c r="B1136"/>
      <c r="C1136" s="2"/>
      <c r="D1136" s="2"/>
      <c r="E1136"/>
      <c r="G1136" s="72"/>
      <c r="J1136"/>
      <c r="K1136"/>
      <c r="L1136"/>
      <c r="M1136"/>
      <c r="N1136" s="8"/>
      <c r="O1136"/>
    </row>
    <row r="1137" spans="1:15" s="4" customFormat="1" x14ac:dyDescent="0.2">
      <c r="A1137"/>
      <c r="B1137"/>
      <c r="C1137" s="2"/>
      <c r="D1137" s="2"/>
      <c r="E1137"/>
      <c r="G1137" s="72"/>
      <c r="J1137"/>
      <c r="K1137"/>
      <c r="L1137"/>
      <c r="M1137"/>
      <c r="N1137" s="8"/>
      <c r="O1137"/>
    </row>
    <row r="1138" spans="1:15" s="4" customFormat="1" x14ac:dyDescent="0.2">
      <c r="A1138"/>
      <c r="B1138"/>
      <c r="C1138" s="2"/>
      <c r="D1138" s="2"/>
      <c r="E1138"/>
      <c r="G1138" s="72"/>
      <c r="J1138"/>
      <c r="K1138"/>
      <c r="L1138"/>
      <c r="M1138"/>
      <c r="N1138" s="8"/>
      <c r="O1138"/>
    </row>
    <row r="1139" spans="1:15" s="4" customFormat="1" x14ac:dyDescent="0.2">
      <c r="A1139"/>
      <c r="B1139"/>
      <c r="C1139" s="2"/>
      <c r="D1139" s="2"/>
      <c r="E1139"/>
      <c r="G1139" s="72"/>
      <c r="J1139"/>
      <c r="K1139"/>
      <c r="L1139"/>
      <c r="M1139"/>
      <c r="N1139" s="8"/>
      <c r="O1139"/>
    </row>
    <row r="1140" spans="1:15" s="4" customFormat="1" x14ac:dyDescent="0.2">
      <c r="A1140"/>
      <c r="B1140"/>
      <c r="C1140" s="2"/>
      <c r="D1140" s="2"/>
      <c r="E1140"/>
      <c r="G1140" s="72"/>
      <c r="J1140"/>
      <c r="K1140"/>
      <c r="L1140"/>
      <c r="M1140"/>
      <c r="N1140" s="8"/>
      <c r="O1140"/>
    </row>
    <row r="1141" spans="1:15" s="4" customFormat="1" x14ac:dyDescent="0.2">
      <c r="A1141"/>
      <c r="B1141"/>
      <c r="C1141" s="2"/>
      <c r="D1141" s="2"/>
      <c r="E1141"/>
      <c r="G1141" s="72"/>
      <c r="J1141"/>
      <c r="K1141"/>
      <c r="L1141"/>
      <c r="M1141"/>
      <c r="N1141" s="8"/>
      <c r="O1141"/>
    </row>
    <row r="1142" spans="1:15" s="4" customFormat="1" x14ac:dyDescent="0.2">
      <c r="A1142"/>
      <c r="B1142"/>
      <c r="C1142" s="2"/>
      <c r="D1142" s="2"/>
      <c r="E1142"/>
      <c r="G1142" s="72"/>
      <c r="J1142"/>
      <c r="K1142"/>
      <c r="L1142"/>
      <c r="M1142"/>
      <c r="N1142" s="8"/>
      <c r="O1142"/>
    </row>
    <row r="1143" spans="1:15" s="4" customFormat="1" x14ac:dyDescent="0.2">
      <c r="A1143"/>
      <c r="B1143"/>
      <c r="C1143" s="2"/>
      <c r="D1143" s="2"/>
      <c r="E1143"/>
      <c r="G1143" s="72"/>
      <c r="J1143"/>
      <c r="K1143"/>
      <c r="L1143"/>
      <c r="M1143"/>
      <c r="N1143" s="8"/>
      <c r="O1143"/>
    </row>
    <row r="1144" spans="1:15" s="4" customFormat="1" x14ac:dyDescent="0.2">
      <c r="A1144"/>
      <c r="B1144"/>
      <c r="C1144" s="2"/>
      <c r="D1144" s="2"/>
      <c r="E1144"/>
      <c r="G1144" s="72"/>
      <c r="J1144"/>
      <c r="K1144"/>
      <c r="L1144"/>
      <c r="M1144"/>
      <c r="N1144" s="8"/>
      <c r="O1144"/>
    </row>
    <row r="1145" spans="1:15" s="4" customFormat="1" x14ac:dyDescent="0.2">
      <c r="A1145"/>
      <c r="B1145"/>
      <c r="C1145" s="2"/>
      <c r="D1145" s="2"/>
      <c r="E1145"/>
      <c r="G1145" s="72"/>
      <c r="J1145"/>
      <c r="K1145"/>
      <c r="L1145"/>
      <c r="M1145"/>
      <c r="N1145" s="8"/>
      <c r="O1145"/>
    </row>
    <row r="1146" spans="1:15" s="4" customFormat="1" x14ac:dyDescent="0.2">
      <c r="A1146"/>
      <c r="B1146"/>
      <c r="C1146" s="2"/>
      <c r="D1146" s="2"/>
      <c r="E1146"/>
      <c r="G1146" s="72"/>
      <c r="J1146"/>
      <c r="K1146"/>
      <c r="L1146"/>
      <c r="M1146"/>
      <c r="N1146" s="8"/>
      <c r="O1146"/>
    </row>
    <row r="1147" spans="1:15" s="4" customFormat="1" x14ac:dyDescent="0.2">
      <c r="A1147"/>
      <c r="B1147"/>
      <c r="C1147" s="2"/>
      <c r="D1147" s="2"/>
      <c r="E1147"/>
      <c r="G1147" s="72"/>
      <c r="J1147"/>
      <c r="K1147"/>
      <c r="L1147"/>
      <c r="M1147"/>
      <c r="N1147" s="8"/>
      <c r="O1147"/>
    </row>
    <row r="1148" spans="1:15" s="4" customFormat="1" x14ac:dyDescent="0.2">
      <c r="A1148"/>
      <c r="B1148"/>
      <c r="C1148" s="2"/>
      <c r="D1148" s="2"/>
      <c r="E1148"/>
      <c r="G1148" s="72"/>
      <c r="J1148"/>
      <c r="K1148"/>
      <c r="L1148"/>
      <c r="M1148"/>
      <c r="N1148" s="8"/>
      <c r="O1148"/>
    </row>
    <row r="1149" spans="1:15" s="4" customFormat="1" x14ac:dyDescent="0.2">
      <c r="A1149"/>
      <c r="B1149"/>
      <c r="C1149" s="2"/>
      <c r="D1149" s="2"/>
      <c r="E1149"/>
      <c r="G1149" s="72"/>
      <c r="J1149"/>
      <c r="K1149"/>
      <c r="L1149"/>
      <c r="M1149"/>
      <c r="N1149" s="8"/>
      <c r="O1149"/>
    </row>
  </sheetData>
  <sortState ref="A642:I643">
    <sortCondition ref="H642:H643"/>
  </sortState>
  <mergeCells count="5">
    <mergeCell ref="B664:N664"/>
    <mergeCell ref="B665:N665"/>
    <mergeCell ref="B666:N666"/>
    <mergeCell ref="B667:N667"/>
    <mergeCell ref="B668:N66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HP-Spectre-Black #2</dc:creator>
  <cp:lastModifiedBy>Steven Camp</cp:lastModifiedBy>
  <dcterms:created xsi:type="dcterms:W3CDTF">2020-07-25T16:08:02Z</dcterms:created>
  <dcterms:modified xsi:type="dcterms:W3CDTF">2021-08-15T20:21:24Z</dcterms:modified>
</cp:coreProperties>
</file>